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 tabRatio="902" activeTab="3"/>
  </bookViews>
  <sheets>
    <sheet name="Start-Up Costs &amp; Funding" sheetId="1" r:id="rId1"/>
    <sheet name="Sales Planner" sheetId="13" r:id="rId2"/>
    <sheet name="Payroll" sheetId="14" r:id="rId3"/>
    <sheet name="Income Statement" sheetId="3" r:id="rId4"/>
    <sheet name="Depreciation Calc" sheetId="15" state="hidden" r:id="rId5"/>
    <sheet name="Loan 1" sheetId="9" state="hidden" r:id="rId6"/>
    <sheet name="Loan 2" sheetId="10" state="hidden" r:id="rId7"/>
    <sheet name="Loan 3" sheetId="11" state="hidden" r:id="rId8"/>
  </sheets>
  <externalReferences>
    <externalReference r:id="rId9"/>
    <externalReference r:id="rId10"/>
  </externalReferences>
  <definedNames>
    <definedName name="aa" localSheetId="2">(#REF!*#REF!*#REF!*#REF!)&gt;0</definedName>
    <definedName name="aa" localSheetId="1">(#REF!*#REF!*#REF!*#REF!)&gt;0</definedName>
    <definedName name="aa">(#REF!*#REF!*#REF!*#REF!)&gt;0</definedName>
    <definedName name="ab" localSheetId="2">#REF!</definedName>
    <definedName name="ab" localSheetId="1">#REF!</definedName>
    <definedName name="ab">#REF!</definedName>
    <definedName name="ac" localSheetId="2">#REF!</definedName>
    <definedName name="ac" localSheetId="1">#REF!</definedName>
    <definedName name="ac">#REF!</definedName>
    <definedName name="ActualNumberOfPayments" localSheetId="2">IFERROR(IF(Payroll!LoanIsGood,IF(Payroll!PaymentsPerYear=1,1,MATCH(0.01,[0]!End_Bal,-1)+1)),"")</definedName>
    <definedName name="ActualNumberOfPayments" localSheetId="1">IFERROR(IF('Sales Planner'!LoanIsGood,IF('Sales Planner'!PaymentsPerYear=1,1,MATCH(0.01,[0]!End_Bal,-1)+1)),"")</definedName>
    <definedName name="ActualNumberOfPayments">IFERROR(IF(LoanIsGood,IF(PaymentsPerYear=1,1,MATCH(0.01,End_Bal,-1)+1)),"")</definedName>
    <definedName name="ad" localSheetId="2">#REF!</definedName>
    <definedName name="ad" localSheetId="1">#REF!</definedName>
    <definedName name="ad">#REF!</definedName>
    <definedName name="ae" localSheetId="2">#REF!</definedName>
    <definedName name="ae" localSheetId="1">#REF!</definedName>
    <definedName name="ae">#REF!</definedName>
    <definedName name="af" localSheetId="2">#REF!</definedName>
    <definedName name="af" localSheetId="1">#REF!</definedName>
    <definedName name="af">#REF!</definedName>
    <definedName name="ag" localSheetId="2">IFERROR(IF(Payroll!aa,IF(Payroll!ac=1,1,MATCH(0.01,[0]!End_Bal,-1)+1)),"")</definedName>
    <definedName name="ag" localSheetId="1">IFERROR(IF('Sales Planner'!aa,IF('Sales Planner'!ac=1,1,MATCH(0.01,[0]!End_Bal,-1)+1)),"")</definedName>
    <definedName name="ag">IFERROR(IF(aa,IF(ac=1,1,MATCH(0.01,End_Bal,-1)+1)),"")</definedName>
    <definedName name="ah">SUM([1]!PaymentSchedule[EXTRA PAYMENT])</definedName>
    <definedName name="ai">SUM([1]!PaymentSchedule[INTEREST])</definedName>
    <definedName name="aj" localSheetId="2">#REF!</definedName>
    <definedName name="aj" localSheetId="1">#REF!</definedName>
    <definedName name="aj">#REF!</definedName>
    <definedName name="ak" localSheetId="2">#REF!</definedName>
    <definedName name="ak" localSheetId="1">#REF!</definedName>
    <definedName name="ak">#REF!</definedName>
    <definedName name="al" localSheetId="2">#REF!</definedName>
    <definedName name="al" localSheetId="1">#REF!</definedName>
    <definedName name="al">#REF!</definedName>
    <definedName name="Amount">'Loan 1'!$B$4</definedName>
    <definedName name="AnnualInterestRate">'Loan 1'!$B$1</definedName>
    <definedName name="End_Bal">[2]!PaymentSchedule[ENDING BALANCE]</definedName>
    <definedName name="ExtraPayments" localSheetId="2">#REF!</definedName>
    <definedName name="ExtraPayments" localSheetId="1">#REF!</definedName>
    <definedName name="ExtraPayments">#REF!</definedName>
    <definedName name="InterestRate" localSheetId="2">#REF!</definedName>
    <definedName name="InterestRate" localSheetId="1">#REF!</definedName>
    <definedName name="InterestRate">#REF!</definedName>
    <definedName name="interestrate2" localSheetId="2">#REF!</definedName>
    <definedName name="interestrate2" localSheetId="1">#REF!</definedName>
    <definedName name="interestrate2">#REF!</definedName>
    <definedName name="Loan2isgood" localSheetId="2">(#REF!*#REF!*#REF!*#REF!)&gt;0</definedName>
    <definedName name="Loan2isgood" localSheetId="1">(#REF!*#REF!*#REF!*#REF!)&gt;0</definedName>
    <definedName name="Loan2isgood">(#REF!*#REF!*#REF!*#REF!)&gt;0</definedName>
    <definedName name="LoanAmount" localSheetId="2">#REF!</definedName>
    <definedName name="LoanAmount" localSheetId="1">#REF!</definedName>
    <definedName name="LoanAmount">#REF!</definedName>
    <definedName name="LoanIsGood" localSheetId="2">(#REF!*#REF!*#REF!*#REF!)&gt;0</definedName>
    <definedName name="LoanIsGood" localSheetId="1">(#REF!*#REF!*#REF!*#REF!)&gt;0</definedName>
    <definedName name="LoanIsGood">(#REF!*#REF!*#REF!*#REF!)&gt;0</definedName>
    <definedName name="LoanPeriod" localSheetId="2">#REF!</definedName>
    <definedName name="LoanPeriod" localSheetId="1">#REF!</definedName>
    <definedName name="LoanPeriod">#REF!</definedName>
    <definedName name="LoanStartDate" localSheetId="2">#REF!</definedName>
    <definedName name="LoanStartDate" localSheetId="1">#REF!</definedName>
    <definedName name="LoanStartDate">#REF!</definedName>
    <definedName name="PaymentsPerYear" localSheetId="2">#REF!</definedName>
    <definedName name="PaymentsPerYear" localSheetId="1">#REF!</definedName>
    <definedName name="PaymentsPerYear">#REF!</definedName>
    <definedName name="_xlnm.Print_Area" localSheetId="3">'Income Statement'!$A$1:$G$33</definedName>
    <definedName name="_xlnm.Print_Area" localSheetId="2">Payroll!$A$1:$T$25</definedName>
    <definedName name="_xlnm.Print_Area" localSheetId="1">'Sales Planner'!$A$1:$W$14</definedName>
    <definedName name="_xlnm.Print_Area" localSheetId="0">'Start-Up Costs &amp; Funding'!$A$1:$G$38</definedName>
    <definedName name="ScheduledNumberOfPayments" localSheetId="2">#REF!</definedName>
    <definedName name="ScheduledNumberOfPayments" localSheetId="1">#REF!</definedName>
    <definedName name="ScheduledNumberOfPayments">#REF!</definedName>
    <definedName name="ScheduledPayment" localSheetId="2">#REF!</definedName>
    <definedName name="ScheduledPayment" localSheetId="1">#REF!</definedName>
    <definedName name="ScheduledPayment">#REF!</definedName>
    <definedName name="TotalEarlyPayments">SUM([2]!PaymentSchedule[EXTRA PAYMENT])</definedName>
    <definedName name="TotalInterest">SUM([2]!PaymentSchedule[INTEREST])</definedName>
    <definedName name="Years">'Loan 1'!$B$2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13" l="1"/>
  <c r="M8" i="13"/>
  <c r="M6" i="13"/>
  <c r="K9" i="13"/>
  <c r="K8" i="13"/>
  <c r="Q13" i="13"/>
  <c r="U13" i="13" s="1"/>
  <c r="Q12" i="13"/>
  <c r="U12" i="13" s="1"/>
  <c r="Q11" i="13"/>
  <c r="U11" i="13" s="1"/>
  <c r="Q10" i="13"/>
  <c r="Q9" i="13"/>
  <c r="S9" i="13" s="1"/>
  <c r="Q8" i="13"/>
  <c r="S8" i="13" s="1"/>
  <c r="Q7" i="13"/>
  <c r="Q6" i="13"/>
  <c r="U6" i="13" s="1"/>
  <c r="I7" i="13"/>
  <c r="M7" i="13" s="1"/>
  <c r="I8" i="13"/>
  <c r="I9" i="13"/>
  <c r="M9" i="13" s="1"/>
  <c r="U9" i="13" s="1"/>
  <c r="I10" i="13"/>
  <c r="M10" i="13" s="1"/>
  <c r="I11" i="13"/>
  <c r="M11" i="13" s="1"/>
  <c r="I12" i="13"/>
  <c r="M12" i="13" s="1"/>
  <c r="I13" i="13"/>
  <c r="M13" i="13" s="1"/>
  <c r="I6" i="13"/>
  <c r="K6" i="13" s="1"/>
  <c r="S6" i="13" s="1"/>
  <c r="U10" i="13" l="1"/>
  <c r="S13" i="13"/>
  <c r="U7" i="13"/>
  <c r="K7" i="13"/>
  <c r="S7" i="13" s="1"/>
  <c r="T7" i="13" s="1"/>
  <c r="V7" i="13" s="1"/>
  <c r="W7" i="13" s="1"/>
  <c r="K10" i="13"/>
  <c r="S10" i="13" s="1"/>
  <c r="T10" i="13" s="1"/>
  <c r="V10" i="13" s="1"/>
  <c r="W10" i="13" s="1"/>
  <c r="K11" i="13"/>
  <c r="S11" i="13" s="1"/>
  <c r="T11" i="13" s="1"/>
  <c r="V11" i="13" s="1"/>
  <c r="W11" i="13" s="1"/>
  <c r="K12" i="13"/>
  <c r="S12" i="13" s="1"/>
  <c r="K13" i="13"/>
  <c r="R25" i="14"/>
  <c r="S19" i="14" s="1"/>
  <c r="T19" i="14" s="1"/>
  <c r="K25" i="14"/>
  <c r="D25" i="14"/>
  <c r="Q20" i="14"/>
  <c r="R9" i="14"/>
  <c r="Q9" i="14"/>
  <c r="P9" i="14"/>
  <c r="S8" i="14"/>
  <c r="T8" i="14" s="1"/>
  <c r="S7" i="14"/>
  <c r="T7" i="14" s="1"/>
  <c r="S6" i="14"/>
  <c r="T6" i="14" s="1"/>
  <c r="T13" i="13"/>
  <c r="V13" i="13" s="1"/>
  <c r="W13" i="13" s="1"/>
  <c r="T12" i="13"/>
  <c r="V12" i="13" s="1"/>
  <c r="W12" i="13" s="1"/>
  <c r="T9" i="13"/>
  <c r="V9" i="13" s="1"/>
  <c r="W9" i="13" s="1"/>
  <c r="T8" i="13"/>
  <c r="V8" i="13" s="1"/>
  <c r="W8" i="13" s="1"/>
  <c r="T6" i="13"/>
  <c r="V6" i="13" s="1"/>
  <c r="S9" i="14" l="1"/>
  <c r="S13" i="14"/>
  <c r="T13" i="14" s="1"/>
  <c r="S12" i="14"/>
  <c r="T14" i="13"/>
  <c r="V14" i="13"/>
  <c r="W6" i="13"/>
  <c r="W14" i="13" s="1"/>
  <c r="L19" i="14"/>
  <c r="E19" i="14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1" i="9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T9" i="14" l="1"/>
  <c r="G9" i="3"/>
  <c r="G4" i="3"/>
  <c r="T12" i="14"/>
  <c r="E10" i="15"/>
  <c r="E9" i="15"/>
  <c r="E8" i="15"/>
  <c r="E7" i="15"/>
  <c r="E6" i="15"/>
  <c r="E5" i="15"/>
  <c r="D10" i="15"/>
  <c r="F10" i="15" s="1"/>
  <c r="D9" i="15"/>
  <c r="F9" i="15" s="1"/>
  <c r="D8" i="15"/>
  <c r="D7" i="15"/>
  <c r="F7" i="15" s="1"/>
  <c r="D6" i="15"/>
  <c r="F6" i="15" s="1"/>
  <c r="D5" i="15"/>
  <c r="F5" i="15" s="1"/>
  <c r="G11" i="3" l="1"/>
  <c r="G7" i="3"/>
  <c r="F8" i="15"/>
  <c r="G8" i="15" s="1"/>
  <c r="H8" i="15" s="1"/>
  <c r="G9" i="15"/>
  <c r="H9" i="15" s="1"/>
  <c r="G6" i="15"/>
  <c r="H6" i="15" s="1"/>
  <c r="G5" i="15"/>
  <c r="H5" i="15" s="1"/>
  <c r="G10" i="15"/>
  <c r="H10" i="15" s="1"/>
  <c r="G7" i="15"/>
  <c r="H7" i="15" s="1"/>
  <c r="G32" i="3" l="1"/>
  <c r="G12" i="3"/>
  <c r="H11" i="15"/>
  <c r="G11" i="15"/>
  <c r="F11" i="15"/>
  <c r="G12" i="15" s="1"/>
  <c r="H13" i="15" s="1"/>
  <c r="G18" i="3" l="1"/>
  <c r="G31" i="3"/>
  <c r="E18" i="3"/>
  <c r="H12" i="15"/>
  <c r="H14" i="15" s="1"/>
  <c r="G13" i="15"/>
  <c r="C18" i="3"/>
  <c r="J20" i="14" l="1"/>
  <c r="L13" i="13"/>
  <c r="N13" i="13" s="1"/>
  <c r="O13" i="13" s="1"/>
  <c r="L12" i="13"/>
  <c r="N12" i="13" s="1"/>
  <c r="O12" i="13" s="1"/>
  <c r="L11" i="13"/>
  <c r="N11" i="13" s="1"/>
  <c r="O11" i="13" s="1"/>
  <c r="L10" i="13"/>
  <c r="N10" i="13" s="1"/>
  <c r="O10" i="13" s="1"/>
  <c r="L9" i="13"/>
  <c r="N9" i="13" s="1"/>
  <c r="O9" i="13" s="1"/>
  <c r="L8" i="13"/>
  <c r="N8" i="13" s="1"/>
  <c r="O8" i="13" s="1"/>
  <c r="L7" i="13"/>
  <c r="N7" i="13" s="1"/>
  <c r="O7" i="13" s="1"/>
  <c r="L6" i="13"/>
  <c r="N6" i="13" s="1"/>
  <c r="C20" i="14"/>
  <c r="K9" i="14"/>
  <c r="J9" i="14"/>
  <c r="I9" i="14"/>
  <c r="D9" i="14"/>
  <c r="C9" i="14"/>
  <c r="B9" i="14"/>
  <c r="L8" i="14"/>
  <c r="M8" i="14" s="1"/>
  <c r="E8" i="14"/>
  <c r="F8" i="14" s="1"/>
  <c r="L7" i="14"/>
  <c r="E7" i="14"/>
  <c r="L6" i="14"/>
  <c r="E6" i="14"/>
  <c r="A2" i="14"/>
  <c r="E12" i="14" l="1"/>
  <c r="F12" i="14" s="1"/>
  <c r="S18" i="14"/>
  <c r="S17" i="14"/>
  <c r="T17" i="14" s="1"/>
  <c r="S16" i="14"/>
  <c r="T16" i="14" s="1"/>
  <c r="S15" i="14"/>
  <c r="T15" i="14" s="1"/>
  <c r="S14" i="14"/>
  <c r="L18" i="14"/>
  <c r="M6" i="14"/>
  <c r="L16" i="14"/>
  <c r="M16" i="14" s="1"/>
  <c r="L17" i="14"/>
  <c r="M17" i="14" s="1"/>
  <c r="L15" i="14"/>
  <c r="M15" i="14" s="1"/>
  <c r="E14" i="14"/>
  <c r="F14" i="14" s="1"/>
  <c r="E15" i="14"/>
  <c r="F15" i="14" s="1"/>
  <c r="E13" i="14"/>
  <c r="F13" i="14" s="1"/>
  <c r="E16" i="14"/>
  <c r="F16" i="14" s="1"/>
  <c r="N14" i="13"/>
  <c r="L14" i="13"/>
  <c r="O6" i="13"/>
  <c r="O14" i="13" s="1"/>
  <c r="L14" i="14"/>
  <c r="M14" i="14" s="1"/>
  <c r="L9" i="14"/>
  <c r="L12" i="14"/>
  <c r="M12" i="14" s="1"/>
  <c r="E9" i="14"/>
  <c r="M19" i="14"/>
  <c r="F7" i="14"/>
  <c r="E17" i="14"/>
  <c r="F17" i="14" s="1"/>
  <c r="E18" i="14"/>
  <c r="F18" i="14" s="1"/>
  <c r="M7" i="14"/>
  <c r="L13" i="14"/>
  <c r="M13" i="14" s="1"/>
  <c r="F19" i="14"/>
  <c r="F6" i="14"/>
  <c r="A2" i="3"/>
  <c r="A2" i="13"/>
  <c r="D10" i="13"/>
  <c r="F10" i="13" s="1"/>
  <c r="G10" i="13" s="1"/>
  <c r="D11" i="13"/>
  <c r="F11" i="13" s="1"/>
  <c r="G11" i="13" s="1"/>
  <c r="D12" i="13"/>
  <c r="F12" i="13" s="1"/>
  <c r="G12" i="13" s="1"/>
  <c r="D13" i="13"/>
  <c r="F13" i="13" s="1"/>
  <c r="G13" i="13" s="1"/>
  <c r="D7" i="13"/>
  <c r="F7" i="13" s="1"/>
  <c r="G7" i="13" s="1"/>
  <c r="D8" i="13"/>
  <c r="F8" i="13" s="1"/>
  <c r="G8" i="13" s="1"/>
  <c r="D9" i="13"/>
  <c r="F9" i="13" s="1"/>
  <c r="G9" i="13" s="1"/>
  <c r="D6" i="13"/>
  <c r="F6" i="13" s="1"/>
  <c r="G6" i="13" s="1"/>
  <c r="D12" i="1"/>
  <c r="T14" i="14" l="1"/>
  <c r="S20" i="14"/>
  <c r="G15" i="13"/>
  <c r="M9" i="14"/>
  <c r="F9" i="14"/>
  <c r="E4" i="3"/>
  <c r="E9" i="3"/>
  <c r="G14" i="13"/>
  <c r="L20" i="14"/>
  <c r="E20" i="14"/>
  <c r="F14" i="13"/>
  <c r="D14" i="13"/>
  <c r="E7" i="3" l="1"/>
  <c r="F4" i="3" s="1"/>
  <c r="T20" i="14"/>
  <c r="S21" i="14"/>
  <c r="T21" i="14" s="1"/>
  <c r="G14" i="3" s="1"/>
  <c r="M20" i="14"/>
  <c r="E11" i="3"/>
  <c r="L21" i="14"/>
  <c r="M21" i="14" s="1"/>
  <c r="E14" i="3" s="1"/>
  <c r="F20" i="14"/>
  <c r="E21" i="14"/>
  <c r="F21" i="14" s="1"/>
  <c r="C14" i="3" s="1"/>
  <c r="C9" i="3"/>
  <c r="C4" i="3"/>
  <c r="F14" i="3" l="1"/>
  <c r="F11" i="3"/>
  <c r="F25" i="3"/>
  <c r="F10" i="3"/>
  <c r="F5" i="3"/>
  <c r="F24" i="3"/>
  <c r="F19" i="3"/>
  <c r="F6" i="3"/>
  <c r="F18" i="3"/>
  <c r="F22" i="3"/>
  <c r="F23" i="3"/>
  <c r="F17" i="3"/>
  <c r="F7" i="3"/>
  <c r="F16" i="3"/>
  <c r="F15" i="3"/>
  <c r="F21" i="3"/>
  <c r="F20" i="3"/>
  <c r="F9" i="3"/>
  <c r="E12" i="3"/>
  <c r="F12" i="3" s="1"/>
  <c r="B1" i="10" l="1"/>
  <c r="B2" i="10"/>
  <c r="B1" i="9"/>
  <c r="B1" i="11"/>
  <c r="B2" i="11"/>
  <c r="B4" i="11"/>
  <c r="B4" i="10"/>
  <c r="B2" i="9"/>
  <c r="B4" i="9"/>
  <c r="D7" i="11" l="1"/>
  <c r="D7" i="9"/>
  <c r="D7" i="10"/>
  <c r="C11" i="3" l="1"/>
  <c r="D26" i="1" l="1"/>
  <c r="G35" i="1"/>
  <c r="G36" i="1"/>
  <c r="B3" i="10" s="1"/>
  <c r="G37" i="1"/>
  <c r="B3" i="11" s="1"/>
  <c r="B7" i="11" s="1"/>
  <c r="D38" i="1"/>
  <c r="B7" i="10" l="1"/>
  <c r="C7" i="10" s="1"/>
  <c r="E7" i="10" s="1"/>
  <c r="B3" i="9"/>
  <c r="B7" i="9" s="1"/>
  <c r="C7" i="9" s="1"/>
  <c r="B8" i="11"/>
  <c r="C7" i="11"/>
  <c r="E7" i="11" s="1"/>
  <c r="D8" i="11" s="1"/>
  <c r="C32" i="1"/>
  <c r="B8" i="10"/>
  <c r="C37" i="1"/>
  <c r="G38" i="1"/>
  <c r="C35" i="1"/>
  <c r="D28" i="1"/>
  <c r="C33" i="1"/>
  <c r="C36" i="1"/>
  <c r="B8" i="9" l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9" i="11"/>
  <c r="F8" i="11"/>
  <c r="E7" i="9"/>
  <c r="D8" i="9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C38" i="1"/>
  <c r="D8" i="10"/>
  <c r="C8" i="10" s="1"/>
  <c r="F8" i="9" l="1"/>
  <c r="C8" i="11"/>
  <c r="E8" i="11" s="1"/>
  <c r="D9" i="11" s="1"/>
  <c r="B10" i="11"/>
  <c r="E8" i="10"/>
  <c r="D9" i="10" s="1"/>
  <c r="C9" i="10" s="1"/>
  <c r="F8" i="10"/>
  <c r="B23" i="10"/>
  <c r="B26" i="9"/>
  <c r="C8" i="9" l="1"/>
  <c r="B11" i="11"/>
  <c r="E9" i="10"/>
  <c r="B24" i="10"/>
  <c r="B27" i="9"/>
  <c r="E8" i="9" l="1"/>
  <c r="D9" i="9" s="1"/>
  <c r="F9" i="11"/>
  <c r="C9" i="11"/>
  <c r="E9" i="11" s="1"/>
  <c r="D10" i="11" s="1"/>
  <c r="B12" i="11"/>
  <c r="D10" i="10"/>
  <c r="C10" i="10" s="1"/>
  <c r="F9" i="10"/>
  <c r="B25" i="10"/>
  <c r="B28" i="9"/>
  <c r="C7" i="3"/>
  <c r="D23" i="3" l="1"/>
  <c r="D17" i="3"/>
  <c r="D6" i="3"/>
  <c r="D24" i="3"/>
  <c r="D22" i="3"/>
  <c r="D16" i="3"/>
  <c r="D19" i="3"/>
  <c r="D5" i="3"/>
  <c r="D21" i="3"/>
  <c r="D15" i="3"/>
  <c r="D7" i="3"/>
  <c r="D20" i="3"/>
  <c r="D18" i="3"/>
  <c r="D25" i="3"/>
  <c r="D10" i="3"/>
  <c r="D4" i="3"/>
  <c r="D14" i="3"/>
  <c r="D9" i="3"/>
  <c r="D11" i="3"/>
  <c r="F9" i="9"/>
  <c r="B13" i="11"/>
  <c r="B14" i="11" s="1"/>
  <c r="B15" i="11" s="1"/>
  <c r="B16" i="11" s="1"/>
  <c r="B17" i="11" s="1"/>
  <c r="B18" i="11" s="1"/>
  <c r="C10" i="11"/>
  <c r="E10" i="11" s="1"/>
  <c r="D11" i="11" s="1"/>
  <c r="E10" i="10"/>
  <c r="D11" i="10" s="1"/>
  <c r="C11" i="10" s="1"/>
  <c r="E11" i="10" s="1"/>
  <c r="D12" i="10" s="1"/>
  <c r="C12" i="10" s="1"/>
  <c r="E12" i="10" s="1"/>
  <c r="F10" i="10"/>
  <c r="B26" i="10"/>
  <c r="B29" i="9"/>
  <c r="E32" i="3"/>
  <c r="C12" i="3"/>
  <c r="D12" i="3" s="1"/>
  <c r="C9" i="9" l="1"/>
  <c r="C11" i="11"/>
  <c r="E11" i="11" s="1"/>
  <c r="F10" i="11"/>
  <c r="E31" i="3"/>
  <c r="F11" i="10"/>
  <c r="D13" i="10"/>
  <c r="C13" i="10" s="1"/>
  <c r="E13" i="10" s="1"/>
  <c r="B27" i="10"/>
  <c r="B30" i="9"/>
  <c r="B31" i="9" s="1"/>
  <c r="C32" i="3"/>
  <c r="C31" i="3"/>
  <c r="D12" i="11" l="1"/>
  <c r="C12" i="11" s="1"/>
  <c r="E12" i="11" s="1"/>
  <c r="E9" i="9"/>
  <c r="D10" i="9" s="1"/>
  <c r="F11" i="11"/>
  <c r="B32" i="9"/>
  <c r="F12" i="10"/>
  <c r="D14" i="10"/>
  <c r="C14" i="10" s="1"/>
  <c r="E14" i="10" s="1"/>
  <c r="B28" i="10"/>
  <c r="D13" i="11" l="1"/>
  <c r="C13" i="11" s="1"/>
  <c r="E13" i="11" s="1"/>
  <c r="F12" i="11"/>
  <c r="F10" i="9"/>
  <c r="B33" i="9"/>
  <c r="B34" i="9" s="1"/>
  <c r="B35" i="9" s="1"/>
  <c r="B36" i="9" s="1"/>
  <c r="B37" i="9" s="1"/>
  <c r="B38" i="9" s="1"/>
  <c r="B39" i="9" s="1"/>
  <c r="B40" i="9" s="1"/>
  <c r="B41" i="9" s="1"/>
  <c r="B42" i="9" s="1"/>
  <c r="F13" i="10"/>
  <c r="D15" i="10"/>
  <c r="C15" i="10" s="1"/>
  <c r="E15" i="10" s="1"/>
  <c r="B29" i="10"/>
  <c r="D14" i="11" l="1"/>
  <c r="C14" i="11" s="1"/>
  <c r="E14" i="11" s="1"/>
  <c r="F13" i="11"/>
  <c r="C10" i="9"/>
  <c r="F14" i="10"/>
  <c r="D16" i="10"/>
  <c r="C16" i="10" s="1"/>
  <c r="E16" i="10" s="1"/>
  <c r="B30" i="10"/>
  <c r="B31" i="10" s="1"/>
  <c r="D15" i="11" l="1"/>
  <c r="C15" i="11" s="1"/>
  <c r="E15" i="11" s="1"/>
  <c r="F14" i="11"/>
  <c r="E10" i="9"/>
  <c r="D11" i="9" s="1"/>
  <c r="B32" i="10"/>
  <c r="F15" i="10"/>
  <c r="D17" i="10"/>
  <c r="C17" i="10" s="1"/>
  <c r="E17" i="10" s="1"/>
  <c r="D16" i="11" l="1"/>
  <c r="C16" i="11" s="1"/>
  <c r="E16" i="11" s="1"/>
  <c r="F15" i="11"/>
  <c r="F11" i="9"/>
  <c r="B33" i="10"/>
  <c r="F16" i="10"/>
  <c r="D18" i="10"/>
  <c r="C18" i="10" s="1"/>
  <c r="D17" i="11" l="1"/>
  <c r="C17" i="11" s="1"/>
  <c r="E17" i="11" s="1"/>
  <c r="F16" i="11"/>
  <c r="C11" i="9"/>
  <c r="E18" i="10"/>
  <c r="H18" i="10"/>
  <c r="B34" i="10"/>
  <c r="F17" i="10"/>
  <c r="F18" i="10" s="1"/>
  <c r="D18" i="11" l="1"/>
  <c r="C18" i="11" s="1"/>
  <c r="H18" i="11" s="1"/>
  <c r="F17" i="11"/>
  <c r="E11" i="9"/>
  <c r="D12" i="9" s="1"/>
  <c r="B35" i="10"/>
  <c r="B36" i="10" s="1"/>
  <c r="B37" i="10" s="1"/>
  <c r="B38" i="10" s="1"/>
  <c r="B39" i="10" s="1"/>
  <c r="B40" i="10" s="1"/>
  <c r="B41" i="10" s="1"/>
  <c r="B42" i="10" s="1"/>
  <c r="E18" i="11" l="1"/>
  <c r="F18" i="11"/>
  <c r="F12" i="9"/>
  <c r="D19" i="10"/>
  <c r="F19" i="10" s="1"/>
  <c r="C12" i="9" l="1"/>
  <c r="C19" i="10"/>
  <c r="E12" i="9" l="1"/>
  <c r="D13" i="9" s="1"/>
  <c r="E19" i="10"/>
  <c r="D20" i="10" s="1"/>
  <c r="F20" i="10" s="1"/>
  <c r="F13" i="9" l="1"/>
  <c r="C20" i="10"/>
  <c r="C13" i="9" l="1"/>
  <c r="E13" i="9" s="1"/>
  <c r="D14" i="9" s="1"/>
  <c r="E20" i="10"/>
  <c r="D21" i="10" s="1"/>
  <c r="F21" i="10" s="1"/>
  <c r="F14" i="9" l="1"/>
  <c r="C21" i="10"/>
  <c r="C14" i="9" l="1"/>
  <c r="E14" i="9" s="1"/>
  <c r="D15" i="9" s="1"/>
  <c r="E21" i="10"/>
  <c r="D22" i="10" s="1"/>
  <c r="C22" i="10" s="1"/>
  <c r="E22" i="10" s="1"/>
  <c r="D23" i="10" s="1"/>
  <c r="C23" i="10" s="1"/>
  <c r="E23" i="10" s="1"/>
  <c r="F15" i="9" l="1"/>
  <c r="F22" i="10"/>
  <c r="F23" i="10" s="1"/>
  <c r="D24" i="10"/>
  <c r="C24" i="10" s="1"/>
  <c r="E24" i="10" s="1"/>
  <c r="C15" i="9" l="1"/>
  <c r="E15" i="9" s="1"/>
  <c r="D16" i="9" s="1"/>
  <c r="D25" i="10"/>
  <c r="C25" i="10" s="1"/>
  <c r="E25" i="10" s="1"/>
  <c r="F24" i="10"/>
  <c r="F16" i="9" l="1"/>
  <c r="D26" i="10"/>
  <c r="C26" i="10" s="1"/>
  <c r="E26" i="10" s="1"/>
  <c r="F25" i="10"/>
  <c r="C16" i="9" l="1"/>
  <c r="E16" i="9" s="1"/>
  <c r="D17" i="9" s="1"/>
  <c r="F26" i="10"/>
  <c r="D27" i="10"/>
  <c r="C27" i="10" s="1"/>
  <c r="E27" i="10" s="1"/>
  <c r="F17" i="9" l="1"/>
  <c r="D28" i="10"/>
  <c r="C28" i="10" s="1"/>
  <c r="E28" i="10" s="1"/>
  <c r="F27" i="10"/>
  <c r="C17" i="9" l="1"/>
  <c r="E17" i="9" s="1"/>
  <c r="D18" i="9" s="1"/>
  <c r="D29" i="10"/>
  <c r="C29" i="10" s="1"/>
  <c r="E29" i="10" s="1"/>
  <c r="F28" i="10"/>
  <c r="F18" i="9" l="1"/>
  <c r="F29" i="10"/>
  <c r="D30" i="10"/>
  <c r="C30" i="10" s="1"/>
  <c r="H30" i="10" s="1"/>
  <c r="C18" i="9" l="1"/>
  <c r="F30" i="10"/>
  <c r="E30" i="10"/>
  <c r="C26" i="3" l="1"/>
  <c r="D26" i="3" s="1"/>
  <c r="E18" i="9"/>
  <c r="H18" i="9"/>
  <c r="D31" i="10"/>
  <c r="F31" i="10" s="1"/>
  <c r="C28" i="3" l="1"/>
  <c r="D28" i="3" s="1"/>
  <c r="C33" i="3" s="1"/>
  <c r="D19" i="9"/>
  <c r="C31" i="10"/>
  <c r="C19" i="9" l="1"/>
  <c r="F19" i="9"/>
  <c r="E31" i="10"/>
  <c r="D32" i="10" s="1"/>
  <c r="E19" i="9" l="1"/>
  <c r="F32" i="10"/>
  <c r="C32" i="10"/>
  <c r="D20" i="9" l="1"/>
  <c r="C20" i="9" s="1"/>
  <c r="E20" i="9" s="1"/>
  <c r="E32" i="10"/>
  <c r="D33" i="10" s="1"/>
  <c r="F20" i="9" l="1"/>
  <c r="D21" i="9"/>
  <c r="C21" i="9" s="1"/>
  <c r="E21" i="9" s="1"/>
  <c r="F33" i="10"/>
  <c r="C33" i="10"/>
  <c r="D22" i="9" l="1"/>
  <c r="C22" i="9" s="1"/>
  <c r="E22" i="9" s="1"/>
  <c r="F21" i="9"/>
  <c r="E33" i="10"/>
  <c r="D34" i="10" s="1"/>
  <c r="C34" i="10" s="1"/>
  <c r="E34" i="10" s="1"/>
  <c r="D35" i="10" s="1"/>
  <c r="C35" i="10" s="1"/>
  <c r="E35" i="10" s="1"/>
  <c r="D36" i="10" s="1"/>
  <c r="C36" i="10" s="1"/>
  <c r="E36" i="10" s="1"/>
  <c r="D37" i="10" s="1"/>
  <c r="C37" i="10" s="1"/>
  <c r="E37" i="10" s="1"/>
  <c r="F22" i="9" l="1"/>
  <c r="D23" i="9"/>
  <c r="C23" i="9" s="1"/>
  <c r="E23" i="9" s="1"/>
  <c r="F34" i="10"/>
  <c r="F35" i="10" s="1"/>
  <c r="F36" i="10" s="1"/>
  <c r="F37" i="10" s="1"/>
  <c r="D38" i="10"/>
  <c r="C38" i="10" s="1"/>
  <c r="D24" i="9" l="1"/>
  <c r="C24" i="9" s="1"/>
  <c r="E24" i="9" s="1"/>
  <c r="F23" i="9"/>
  <c r="F38" i="10"/>
  <c r="E38" i="10"/>
  <c r="D39" i="10" s="1"/>
  <c r="C39" i="10" s="1"/>
  <c r="E39" i="10" s="1"/>
  <c r="D40" i="10" s="1"/>
  <c r="C40" i="10" s="1"/>
  <c r="E40" i="10" s="1"/>
  <c r="D41" i="10" s="1"/>
  <c r="C41" i="10" s="1"/>
  <c r="E41" i="10" s="1"/>
  <c r="F24" i="9" l="1"/>
  <c r="D25" i="9"/>
  <c r="C25" i="9" s="1"/>
  <c r="E25" i="9" s="1"/>
  <c r="D42" i="10"/>
  <c r="C42" i="10" s="1"/>
  <c r="H42" i="10" s="1"/>
  <c r="F39" i="10"/>
  <c r="F40" i="10" s="1"/>
  <c r="F41" i="10" s="1"/>
  <c r="D26" i="9" l="1"/>
  <c r="C26" i="9" s="1"/>
  <c r="E26" i="9" s="1"/>
  <c r="F25" i="9"/>
  <c r="F42" i="10"/>
  <c r="E42" i="10"/>
  <c r="F26" i="9" l="1"/>
  <c r="D27" i="9"/>
  <c r="C27" i="9" s="1"/>
  <c r="E27" i="9" s="1"/>
  <c r="D28" i="9" l="1"/>
  <c r="C28" i="9" s="1"/>
  <c r="F27" i="9"/>
  <c r="E28" i="9" l="1"/>
  <c r="F28" i="9"/>
  <c r="D29" i="9" l="1"/>
  <c r="F29" i="9" s="1"/>
  <c r="C29" i="9" l="1"/>
  <c r="E29" i="9" l="1"/>
  <c r="D30" i="9" l="1"/>
  <c r="F30" i="9" s="1"/>
  <c r="C30" i="9" l="1"/>
  <c r="E26" i="3" l="1"/>
  <c r="F26" i="3" s="1"/>
  <c r="E30" i="9"/>
  <c r="H30" i="9"/>
  <c r="E28" i="3" l="1"/>
  <c r="F28" i="3" s="1"/>
  <c r="E33" i="3" s="1"/>
  <c r="D31" i="9"/>
  <c r="F31" i="9" l="1"/>
  <c r="C31" i="9"/>
  <c r="E31" i="9" s="1"/>
  <c r="D32" i="9" l="1"/>
  <c r="F32" i="9" s="1"/>
  <c r="C32" i="9" l="1"/>
  <c r="E32" i="9" s="1"/>
  <c r="D33" i="9" l="1"/>
  <c r="F33" i="9" s="1"/>
  <c r="C33" i="9" l="1"/>
  <c r="E33" i="9" s="1"/>
  <c r="D34" i="9" s="1"/>
  <c r="C34" i="9" s="1"/>
  <c r="E34" i="9" s="1"/>
  <c r="D35" i="9" l="1"/>
  <c r="C35" i="9" s="1"/>
  <c r="E35" i="9" s="1"/>
  <c r="F34" i="9"/>
  <c r="D36" i="9" l="1"/>
  <c r="C36" i="9" s="1"/>
  <c r="E36" i="9" s="1"/>
  <c r="F35" i="9"/>
  <c r="D37" i="9" l="1"/>
  <c r="C37" i="9" s="1"/>
  <c r="E37" i="9" s="1"/>
  <c r="F36" i="9"/>
  <c r="D38" i="9" l="1"/>
  <c r="C38" i="9" s="1"/>
  <c r="E38" i="9" s="1"/>
  <c r="F37" i="9"/>
  <c r="D39" i="9" l="1"/>
  <c r="C39" i="9" s="1"/>
  <c r="E39" i="9" s="1"/>
  <c r="F38" i="9"/>
  <c r="D40" i="9" l="1"/>
  <c r="C40" i="9" s="1"/>
  <c r="E40" i="9" s="1"/>
  <c r="F39" i="9"/>
  <c r="D41" i="9" l="1"/>
  <c r="C41" i="9" s="1"/>
  <c r="E41" i="9" s="1"/>
  <c r="F40" i="9"/>
  <c r="D42" i="9" l="1"/>
  <c r="C42" i="9" s="1"/>
  <c r="H42" i="9" s="1"/>
  <c r="F41" i="9"/>
  <c r="F42" i="9" s="1"/>
  <c r="G26" i="3" l="1"/>
  <c r="E42" i="9"/>
  <c r="G28" i="3" l="1"/>
  <c r="G33" i="3" l="1"/>
</calcChain>
</file>

<file path=xl/sharedStrings.xml><?xml version="1.0" encoding="utf-8"?>
<sst xmlns="http://schemas.openxmlformats.org/spreadsheetml/2006/main" count="277" uniqueCount="154">
  <si>
    <t>Revenue</t>
  </si>
  <si>
    <t>Sales revenue</t>
  </si>
  <si>
    <t>Expenses</t>
  </si>
  <si>
    <t>Advertising</t>
  </si>
  <si>
    <t>Bad debt</t>
  </si>
  <si>
    <t>Depreciation</t>
  </si>
  <si>
    <t>Insurance</t>
  </si>
  <si>
    <t>Maintenance and repairs</t>
  </si>
  <si>
    <t>Rent</t>
  </si>
  <si>
    <t>Research and development</t>
  </si>
  <si>
    <t>Travel</t>
  </si>
  <si>
    <t>Utilities</t>
  </si>
  <si>
    <t>Total Expenses</t>
  </si>
  <si>
    <t>Net Income</t>
  </si>
  <si>
    <t>Interest</t>
  </si>
  <si>
    <t>Common Financial Ratios</t>
  </si>
  <si>
    <t>Year 1</t>
  </si>
  <si>
    <t>Year 2</t>
  </si>
  <si>
    <t>Amount</t>
  </si>
  <si>
    <t>Totals</t>
  </si>
  <si>
    <t>Real Estate-Land</t>
  </si>
  <si>
    <t>Buildings</t>
  </si>
  <si>
    <t>Leasehold Improvements</t>
  </si>
  <si>
    <t>Equipment</t>
  </si>
  <si>
    <t>Furniture and Fixtures</t>
  </si>
  <si>
    <t>Vehicles</t>
  </si>
  <si>
    <t>Pre-Opening Salaries</t>
  </si>
  <si>
    <t>Legal and Accounting Fees</t>
  </si>
  <si>
    <t>Rent Deposits</t>
  </si>
  <si>
    <t>Utility Deposits</t>
  </si>
  <si>
    <t>Supplies</t>
  </si>
  <si>
    <t>Advertising and Promotions</t>
  </si>
  <si>
    <t>Licenses</t>
  </si>
  <si>
    <t>Sources of Funding</t>
  </si>
  <si>
    <t>Additional Loans or Debt</t>
  </si>
  <si>
    <t>Total Sources of Funding</t>
  </si>
  <si>
    <t>Loan Rate</t>
  </si>
  <si>
    <t>Term in Months</t>
  </si>
  <si>
    <t>Monthly Payments</t>
  </si>
  <si>
    <t>Full-Time Employees</t>
  </si>
  <si>
    <t>Part-Time Employees</t>
  </si>
  <si>
    <t>Total Salaries and Wages</t>
  </si>
  <si>
    <t>Payroll Taxes and Benefits</t>
  </si>
  <si>
    <t>Social Security</t>
  </si>
  <si>
    <t>Medicare</t>
  </si>
  <si>
    <t>Federal Unemployment Tax (FUTA)</t>
  </si>
  <si>
    <t>State Unemployment Tax (SUTA)</t>
  </si>
  <si>
    <t>Worker's Compensation</t>
  </si>
  <si>
    <t>Employee Health Insurance</t>
  </si>
  <si>
    <t>Other Employee Benefit Programs</t>
  </si>
  <si>
    <t>Total Payroll Taxes and Benefits</t>
  </si>
  <si>
    <t>Total Salaries and Related Expenses</t>
  </si>
  <si>
    <t>Owner's Cash Contribution</t>
  </si>
  <si>
    <t>Outside Investors, not borrowed money</t>
  </si>
  <si>
    <t>% of Funding</t>
  </si>
  <si>
    <t>Prepaid Expenses (Insurance, etc.)</t>
  </si>
  <si>
    <t>Start up Inventory</t>
  </si>
  <si>
    <t>Working Capital Cash Reserve</t>
  </si>
  <si>
    <t>Other Start-Up Costs</t>
  </si>
  <si>
    <t>Operating Capital &amp; Start Up Costs</t>
  </si>
  <si>
    <t>Cost of Goods Sold</t>
  </si>
  <si>
    <t>Cost of Materials</t>
  </si>
  <si>
    <t>Other cost of sales</t>
  </si>
  <si>
    <t>Total Cost of Goods Sold</t>
  </si>
  <si>
    <t>Gross Profit</t>
  </si>
  <si>
    <t>%</t>
  </si>
  <si>
    <t>Property Tax</t>
  </si>
  <si>
    <t>Payroll Costs</t>
  </si>
  <si>
    <t>Payroll Projections</t>
  </si>
  <si>
    <t>Employee Types</t>
  </si>
  <si>
    <t xml:space="preserve">Average Hourly Pay </t>
  </si>
  <si>
    <t>Estimated Hrs./Week (per person)</t>
  </si>
  <si>
    <t>Estimated Pay/Month (Total)</t>
  </si>
  <si>
    <t xml:space="preserve">Estimated Taxes &amp; Benefits per Month </t>
  </si>
  <si>
    <t>401k Contributions</t>
  </si>
  <si>
    <t>YEAR 1</t>
  </si>
  <si>
    <t>Number of persons</t>
  </si>
  <si>
    <t>Owner's Salary</t>
  </si>
  <si>
    <t>Estimated Taxes &amp; Benefits per Year</t>
  </si>
  <si>
    <t>Gross Profit Margin</t>
  </si>
  <si>
    <t>(Less returns and allowances)</t>
  </si>
  <si>
    <t>Selling Price</t>
  </si>
  <si>
    <t>Total Revenue</t>
  </si>
  <si>
    <t>Other Income</t>
  </si>
  <si>
    <t>Payment Number</t>
  </si>
  <si>
    <t>Payment</t>
  </si>
  <si>
    <t>Principal</t>
  </si>
  <si>
    <t>Balance</t>
  </si>
  <si>
    <t>Payments</t>
  </si>
  <si>
    <t>Payment amount</t>
  </si>
  <si>
    <t xml:space="preserve"> Rate</t>
  </si>
  <si>
    <t>year one</t>
  </si>
  <si>
    <t>Annual Int</t>
  </si>
  <si>
    <t>Annual Int.</t>
  </si>
  <si>
    <t>Loan 2 - Commercial Mortgage</t>
  </si>
  <si>
    <t>NO INPUT ON THIS SHEET.  IT IS A WORKSHEET FOR CALCULATIONS ONLY</t>
  </si>
  <si>
    <t>Net Profit Margin</t>
  </si>
  <si>
    <r>
      <t>Step 1:</t>
    </r>
    <r>
      <rPr>
        <sz val="15"/>
        <color theme="1"/>
        <rFont val="Lato Light"/>
        <family val="2"/>
      </rPr>
      <t xml:space="preserve"> Enter Start-Up Costs</t>
    </r>
  </si>
  <si>
    <t>Company Name</t>
  </si>
  <si>
    <t>Total Fixed Asset Purchases</t>
  </si>
  <si>
    <r>
      <t>Fixed Assets Purchases</t>
    </r>
    <r>
      <rPr>
        <i/>
        <sz val="11"/>
        <color theme="0" tint="-0.499984740745262"/>
        <rFont val="Calibri"/>
        <family val="2"/>
        <scheme val="minor"/>
      </rPr>
      <t/>
    </r>
  </si>
  <si>
    <t>Other Fixed Asset Purchases</t>
  </si>
  <si>
    <t>Total Start Up Capital Needed</t>
  </si>
  <si>
    <t>Total Funds Needed</t>
  </si>
  <si>
    <r>
      <t>Step 2:</t>
    </r>
    <r>
      <rPr>
        <sz val="15"/>
        <color theme="1"/>
        <rFont val="Lato Light"/>
        <family val="2"/>
      </rPr>
      <t xml:space="preserve"> Identify Sources of Funding to Cover Start Up Costs</t>
    </r>
  </si>
  <si>
    <t>Product / Service 1</t>
  </si>
  <si>
    <t>Product / Service 2</t>
  </si>
  <si>
    <t>Product / Service 3</t>
  </si>
  <si>
    <t>Product / Service 4</t>
  </si>
  <si>
    <t>Product / Service 5</t>
  </si>
  <si>
    <t>Product / Service 6</t>
  </si>
  <si>
    <t>Product / Service 7</t>
  </si>
  <si>
    <t>Gross Profit Margin %</t>
  </si>
  <si>
    <t>Product / Service 8</t>
  </si>
  <si>
    <t>Cost Per Item</t>
  </si>
  <si>
    <t>SALES PLANNER</t>
  </si>
  <si>
    <r>
      <rPr>
        <b/>
        <sz val="12"/>
        <color theme="5"/>
        <rFont val="Calibri Light"/>
        <family val="2"/>
        <scheme val="major"/>
      </rPr>
      <t xml:space="preserve">INSTRUCTIONS: </t>
    </r>
    <r>
      <rPr>
        <sz val="12"/>
        <color theme="5"/>
        <rFont val="Calibri Light"/>
        <family val="2"/>
        <scheme val="major"/>
      </rPr>
      <t xml:space="preserve">Use this worksheet to detail the products and services for your business. Identify the projected </t>
    </r>
    <r>
      <rPr>
        <b/>
        <sz val="12"/>
        <color theme="5"/>
        <rFont val="Calibri Light"/>
        <family val="2"/>
        <scheme val="major"/>
      </rPr>
      <t>quantity</t>
    </r>
    <r>
      <rPr>
        <sz val="12"/>
        <color theme="5"/>
        <rFont val="Calibri Light"/>
        <family val="2"/>
        <scheme val="major"/>
      </rPr>
      <t xml:space="preserve"> to be sold during the year, estimated </t>
    </r>
    <r>
      <rPr>
        <b/>
        <sz val="12"/>
        <color theme="5"/>
        <rFont val="Calibri Light"/>
        <family val="2"/>
        <scheme val="major"/>
      </rPr>
      <t>selling price</t>
    </r>
    <r>
      <rPr>
        <sz val="12"/>
        <color theme="5"/>
        <rFont val="Calibri Light"/>
        <family val="2"/>
        <scheme val="major"/>
      </rPr>
      <t xml:space="preserve">, and </t>
    </r>
    <r>
      <rPr>
        <b/>
        <sz val="12"/>
        <color theme="5"/>
        <rFont val="Calibri Light"/>
        <family val="2"/>
        <scheme val="major"/>
      </rPr>
      <t>cost per item.</t>
    </r>
    <r>
      <rPr>
        <sz val="12"/>
        <color theme="5"/>
        <rFont val="Calibri Light"/>
        <family val="2"/>
        <scheme val="major"/>
      </rPr>
      <t xml:space="preserve"> 
Fill in the information for </t>
    </r>
    <r>
      <rPr>
        <b/>
        <sz val="12"/>
        <color theme="5"/>
        <rFont val="Calibri Light"/>
        <family val="2"/>
        <scheme val="major"/>
      </rPr>
      <t>Year 1</t>
    </r>
    <r>
      <rPr>
        <sz val="12"/>
        <color theme="5"/>
        <rFont val="Calibri Light"/>
        <family val="2"/>
        <scheme val="major"/>
      </rPr>
      <t xml:space="preserve"> and </t>
    </r>
    <r>
      <rPr>
        <b/>
        <sz val="12"/>
        <color theme="5"/>
        <rFont val="Calibri Light"/>
        <family val="2"/>
        <scheme val="major"/>
      </rPr>
      <t>Year 2</t>
    </r>
    <r>
      <rPr>
        <sz val="12"/>
        <color theme="5"/>
        <rFont val="Calibri Light"/>
        <family val="2"/>
        <scheme val="major"/>
      </rPr>
      <t xml:space="preserve">. Information entered in this worksheet will populate the revenue, cost of good solds and gross profit sections in the </t>
    </r>
    <r>
      <rPr>
        <b/>
        <sz val="12"/>
        <color theme="5"/>
        <rFont val="Calibri Light"/>
        <family val="2"/>
        <scheme val="major"/>
      </rPr>
      <t>Income Statement</t>
    </r>
    <r>
      <rPr>
        <sz val="12"/>
        <color theme="5"/>
        <rFont val="Calibri Light"/>
        <family val="2"/>
        <scheme val="major"/>
      </rPr>
      <t xml:space="preserve"> tab.</t>
    </r>
  </si>
  <si>
    <t>INCOME STATEMENT PROJECTIONS</t>
  </si>
  <si>
    <t>YEAR 2</t>
  </si>
  <si>
    <t>Estimated Pay/Year (Total)</t>
  </si>
  <si>
    <t>YEAR 1 SALES PLAN</t>
  </si>
  <si>
    <t>YEAR 2 SALES PLAN</t>
  </si>
  <si>
    <t>Product / Service</t>
  </si>
  <si>
    <t>Qty / Year</t>
  </si>
  <si>
    <t>% of Sales</t>
  </si>
  <si>
    <t>Loan 1 - Commercial Loan</t>
  </si>
  <si>
    <t>years</t>
  </si>
  <si>
    <t>Straight line depreciation</t>
  </si>
  <si>
    <t>Cost</t>
  </si>
  <si>
    <t>Length</t>
  </si>
  <si>
    <t>Annual Expense</t>
  </si>
  <si>
    <t>This is a worksheet for depreciation only.  NO DATA INPUT</t>
  </si>
  <si>
    <t>N/A not allowed for land</t>
  </si>
  <si>
    <t>CPLTD</t>
  </si>
  <si>
    <t>This loan is included in Short Term Debt entirely</t>
  </si>
  <si>
    <t>year 2</t>
  </si>
  <si>
    <t>year 3</t>
  </si>
  <si>
    <t>Health Insurance</t>
  </si>
  <si>
    <t>see below</t>
  </si>
  <si>
    <t># of participating employees</t>
  </si>
  <si>
    <t>monthly premium per person</t>
  </si>
  <si>
    <t>% of premium paid by employer</t>
  </si>
  <si>
    <t>monthly insurance benefit cost</t>
  </si>
  <si>
    <t>Packing/Shipping</t>
  </si>
  <si>
    <t>Depreciation Period</t>
  </si>
  <si>
    <t>YEAR 3 SALES PLAN</t>
  </si>
  <si>
    <t>Loan 3 - Short Term Debt (12 mos.max)</t>
  </si>
  <si>
    <t>Year 3</t>
  </si>
  <si>
    <t>Accumulated Depreciation:</t>
  </si>
  <si>
    <t>YEAR 3</t>
  </si>
  <si>
    <t xml:space="preserve">HOW TO COMPLETE THIS SECTION:  Enter the number of employees, hourly wage, and hours worked per week. </t>
  </si>
  <si>
    <t>HOW TO COMPLETE THIS SECTION:  Confirm the percentages  for benefits and enter in % contribution for Worker's Compensation, 401k, and other benefits excluding health insurance. Health insurance is handled in the next section.</t>
  </si>
  <si>
    <t>HOW TO COMPLETE THIS SECTION:  Enter in the # of employees participating in health insurance, the monthly premium per person and % of the premium you will be covering.</t>
  </si>
  <si>
    <t xml:space="preserve">Financial Projection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</si>
</sst>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_);[Red]\(0\)"/>
    <numFmt numFmtId="167" formatCode="&quot;$&quot;#,##0.00"/>
    <numFmt numFmtId="168" formatCode="_(* #,##0_);_(* \(#,##0\);_(* &quot;-&quot;??_);_(@_)"/>
    <numFmt numFmtId="169" formatCode="_(* #,##0.0_);_(* \(#,##0.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Gill Sans MT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9"/>
      <color theme="3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9"/>
      <color theme="1"/>
      <name val="Lato Light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F5873A"/>
      <name val="Lato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5"/>
      <color rgb="FFF5873A"/>
      <name val="Lato Light"/>
      <family val="2"/>
    </font>
    <font>
      <sz val="15"/>
      <color theme="1"/>
      <name val="Lato Light"/>
      <family val="2"/>
    </font>
    <font>
      <i/>
      <sz val="11"/>
      <color theme="0" tint="-0.499984740745262"/>
      <name val="Lato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 Light"/>
      <family val="2"/>
      <scheme val="major"/>
    </font>
    <font>
      <sz val="12"/>
      <color theme="5"/>
      <name val="Calibri Light"/>
      <family val="2"/>
      <scheme val="major"/>
    </font>
    <font>
      <b/>
      <sz val="12"/>
      <color theme="5"/>
      <name val="Calibri Light"/>
      <family val="2"/>
      <scheme val="major"/>
    </font>
    <font>
      <b/>
      <sz val="15"/>
      <color theme="5"/>
      <name val="Lato Light"/>
      <family val="2"/>
    </font>
    <font>
      <sz val="9.5"/>
      <color theme="1"/>
      <name val="Calibri"/>
      <family val="2"/>
      <scheme val="minor"/>
    </font>
    <font>
      <b/>
      <sz val="12"/>
      <color theme="1"/>
      <name val="Lato"/>
      <family val="2"/>
    </font>
    <font>
      <b/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</font>
    <font>
      <sz val="8"/>
      <color indexed="8"/>
      <name val="Calibri"/>
      <family val="2"/>
    </font>
    <font>
      <u val="singleAccounting"/>
      <sz val="11"/>
      <color theme="1"/>
      <name val="Calibri"/>
      <family val="2"/>
      <scheme val="minor"/>
    </font>
    <font>
      <sz val="26"/>
      <color theme="1"/>
      <name val="Algerian"/>
      <family val="5"/>
    </font>
    <font>
      <sz val="24"/>
      <color rgb="FFFF0000"/>
      <name val="Algerian"/>
      <family val="5"/>
    </font>
    <font>
      <b/>
      <sz val="20"/>
      <color theme="0"/>
      <name val="Calibri"/>
      <family val="2"/>
      <scheme val="minor"/>
    </font>
    <font>
      <b/>
      <sz val="14"/>
      <color theme="0"/>
      <name val="Lato"/>
      <family val="2"/>
    </font>
    <font>
      <b/>
      <sz val="19"/>
      <color theme="0"/>
      <name val="Lato Light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A7E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F5873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rgb="FFF5873A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ck">
        <color theme="3"/>
      </top>
      <bottom style="thin">
        <color indexed="64"/>
      </bottom>
      <diagonal/>
    </border>
    <border>
      <left/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/>
      <top style="thin">
        <color indexed="64"/>
      </top>
      <bottom style="thick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14" applyNumberFormat="0" applyFill="0" applyAlignment="0" applyProtection="0"/>
    <xf numFmtId="0" fontId="24" fillId="0" borderId="0"/>
    <xf numFmtId="167" fontId="27" fillId="9" borderId="0" applyFont="0" applyFill="0" applyBorder="0" applyProtection="0">
      <alignment horizontal="right" indent="2"/>
    </xf>
    <xf numFmtId="14" fontId="27" fillId="0" borderId="0" applyFont="0" applyFill="0" applyBorder="0" applyAlignment="0"/>
    <xf numFmtId="1" fontId="27" fillId="8" borderId="0" applyFont="0" applyFill="0" applyBorder="0" applyAlignment="0"/>
    <xf numFmtId="0" fontId="25" fillId="10" borderId="0" applyBorder="0" applyProtection="0">
      <alignment horizontal="right" vertical="center" wrapText="1" indent="2"/>
    </xf>
    <xf numFmtId="167" fontId="27" fillId="9" borderId="0" applyFont="0" applyFill="0" applyBorder="0" applyAlignment="0" applyProtection="0"/>
    <xf numFmtId="0" fontId="27" fillId="8" borderId="0" applyNumberFormat="0" applyFont="0" applyAlignment="0">
      <alignment horizontal="center" vertical="center" wrapText="1"/>
    </xf>
    <xf numFmtId="0" fontId="31" fillId="0" borderId="0"/>
    <xf numFmtId="44" fontId="1" fillId="7" borderId="18">
      <alignment vertical="center"/>
      <protection locked="0"/>
    </xf>
  </cellStyleXfs>
  <cellXfs count="250">
    <xf numFmtId="0" fontId="0" fillId="0" borderId="0" xfId="0"/>
    <xf numFmtId="0" fontId="0" fillId="0" borderId="2" xfId="0" applyBorder="1"/>
    <xf numFmtId="164" fontId="0" fillId="0" borderId="0" xfId="0" applyNumberFormat="1"/>
    <xf numFmtId="0" fontId="8" fillId="0" borderId="0" xfId="0" applyFont="1"/>
    <xf numFmtId="0" fontId="2" fillId="0" borderId="0" xfId="0" applyFont="1"/>
    <xf numFmtId="0" fontId="13" fillId="0" borderId="0" xfId="0" applyFont="1"/>
    <xf numFmtId="0" fontId="16" fillId="4" borderId="15" xfId="4" applyFont="1" applyFill="1" applyBorder="1" applyAlignment="1">
      <alignment wrapText="1"/>
    </xf>
    <xf numFmtId="0" fontId="16" fillId="4" borderId="15" xfId="4" applyFont="1" applyFill="1" applyBorder="1" applyAlignment="1">
      <alignment horizontal="center" wrapText="1"/>
    </xf>
    <xf numFmtId="0" fontId="17" fillId="0" borderId="8" xfId="0" applyFont="1" applyBorder="1"/>
    <xf numFmtId="0" fontId="14" fillId="0" borderId="8" xfId="0" applyFont="1" applyBorder="1"/>
    <xf numFmtId="10" fontId="17" fillId="0" borderId="16" xfId="3" applyNumberFormat="1" applyFont="1" applyBorder="1" applyProtection="1">
      <protection locked="0"/>
    </xf>
    <xf numFmtId="42" fontId="17" fillId="0" borderId="16" xfId="3" applyNumberFormat="1" applyFont="1" applyBorder="1"/>
    <xf numFmtId="10" fontId="17" fillId="0" borderId="8" xfId="3" applyNumberFormat="1" applyFont="1" applyBorder="1" applyProtection="1">
      <protection locked="0"/>
    </xf>
    <xf numFmtId="42" fontId="17" fillId="0" borderId="8" xfId="3" applyNumberFormat="1" applyFont="1" applyBorder="1"/>
    <xf numFmtId="10" fontId="17" fillId="0" borderId="8" xfId="0" applyNumberFormat="1" applyFont="1" applyBorder="1" applyProtection="1">
      <protection locked="0"/>
    </xf>
    <xf numFmtId="0" fontId="18" fillId="0" borderId="0" xfId="0" applyFont="1"/>
    <xf numFmtId="0" fontId="19" fillId="0" borderId="16" xfId="0" applyFont="1" applyBorder="1"/>
    <xf numFmtId="42" fontId="19" fillId="0" borderId="16" xfId="0" applyNumberFormat="1" applyFont="1" applyBorder="1"/>
    <xf numFmtId="0" fontId="19" fillId="0" borderId="8" xfId="0" applyFont="1" applyBorder="1"/>
    <xf numFmtId="42" fontId="19" fillId="0" borderId="8" xfId="0" applyNumberFormat="1" applyFont="1" applyBorder="1"/>
    <xf numFmtId="0" fontId="20" fillId="0" borderId="8" xfId="0" applyFont="1" applyBorder="1"/>
    <xf numFmtId="166" fontId="20" fillId="0" borderId="8" xfId="0" applyNumberFormat="1" applyFont="1" applyBorder="1"/>
    <xf numFmtId="44" fontId="19" fillId="0" borderId="8" xfId="2" applyFont="1" applyBorder="1" applyAlignment="1">
      <alignment horizontal="center"/>
    </xf>
    <xf numFmtId="37" fontId="19" fillId="0" borderId="8" xfId="0" applyNumberFormat="1" applyFont="1" applyBorder="1"/>
    <xf numFmtId="0" fontId="21" fillId="0" borderId="0" xfId="0" applyFont="1"/>
    <xf numFmtId="0" fontId="22" fillId="0" borderId="0" xfId="0" applyFont="1"/>
    <xf numFmtId="10" fontId="0" fillId="0" borderId="0" xfId="0" applyNumberFormat="1"/>
    <xf numFmtId="44" fontId="1" fillId="0" borderId="0" xfId="2"/>
    <xf numFmtId="8" fontId="0" fillId="0" borderId="0" xfId="0" applyNumberFormat="1"/>
    <xf numFmtId="44" fontId="0" fillId="0" borderId="0" xfId="0" applyNumberFormat="1"/>
    <xf numFmtId="0" fontId="7" fillId="0" borderId="0" xfId="0" applyFont="1"/>
    <xf numFmtId="0" fontId="5" fillId="0" borderId="0" xfId="0" applyFont="1"/>
    <xf numFmtId="0" fontId="32" fillId="0" borderId="19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1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32" fillId="0" borderId="0" xfId="0" applyFont="1"/>
    <xf numFmtId="0" fontId="30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21" xfId="0" applyFont="1" applyBorder="1"/>
    <xf numFmtId="0" fontId="4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3" xfId="0" applyFont="1" applyBorder="1" applyAlignment="1" applyProtection="1">
      <alignment horizontal="left" indent="3"/>
      <protection locked="0"/>
    </xf>
    <xf numFmtId="0" fontId="0" fillId="0" borderId="4" xfId="0" applyBorder="1"/>
    <xf numFmtId="0" fontId="8" fillId="0" borderId="6" xfId="0" applyFont="1" applyBorder="1" applyAlignment="1" applyProtection="1">
      <alignment horizontal="left" indent="3"/>
      <protection locked="0"/>
    </xf>
    <xf numFmtId="9" fontId="0" fillId="0" borderId="3" xfId="3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0" fontId="5" fillId="0" borderId="13" xfId="0" applyFont="1" applyBorder="1"/>
    <xf numFmtId="44" fontId="1" fillId="7" borderId="22" xfId="13" applyBorder="1">
      <alignment vertical="center"/>
      <protection locked="0"/>
    </xf>
    <xf numFmtId="9" fontId="28" fillId="7" borderId="22" xfId="3" applyFont="1" applyFill="1" applyBorder="1" applyAlignment="1" applyProtection="1">
      <alignment horizontal="center" vertical="center"/>
      <protection locked="0"/>
    </xf>
    <xf numFmtId="9" fontId="28" fillId="7" borderId="24" xfId="3" applyFont="1" applyFill="1" applyBorder="1" applyAlignment="1" applyProtection="1">
      <alignment horizontal="center" vertical="center"/>
      <protection locked="0"/>
    </xf>
    <xf numFmtId="44" fontId="0" fillId="0" borderId="12" xfId="2" applyFont="1" applyBorder="1"/>
    <xf numFmtId="44" fontId="0" fillId="0" borderId="12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168" fontId="28" fillId="7" borderId="22" xfId="1" applyNumberFormat="1" applyFont="1" applyFill="1" applyBorder="1" applyAlignment="1" applyProtection="1">
      <alignment horizontal="center" vertical="center"/>
      <protection locked="0"/>
    </xf>
    <xf numFmtId="168" fontId="28" fillId="7" borderId="24" xfId="1" applyNumberFormat="1" applyFont="1" applyFill="1" applyBorder="1" applyAlignment="1" applyProtection="1">
      <alignment horizontal="center" vertical="center"/>
      <protection locked="0"/>
    </xf>
    <xf numFmtId="44" fontId="3" fillId="0" borderId="13" xfId="0" applyNumberFormat="1" applyFont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4" fillId="0" borderId="0" xfId="0" applyFont="1" applyAlignment="1">
      <alignment wrapText="1"/>
    </xf>
    <xf numFmtId="49" fontId="28" fillId="7" borderId="27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0" fontId="23" fillId="0" borderId="0" xfId="0" applyFont="1" applyAlignment="1" applyProtection="1">
      <alignment horizontal="left" vertical="top"/>
      <protection locked="0"/>
    </xf>
    <xf numFmtId="0" fontId="29" fillId="0" borderId="0" xfId="0" applyFont="1" applyAlignment="1" applyProtection="1">
      <alignment vertical="top"/>
      <protection locked="0"/>
    </xf>
    <xf numFmtId="9" fontId="11" fillId="7" borderId="18" xfId="3" applyFont="1" applyFill="1" applyBorder="1" applyAlignment="1" applyProtection="1">
      <alignment vertical="center"/>
      <protection locked="0"/>
    </xf>
    <xf numFmtId="169" fontId="1" fillId="7" borderId="22" xfId="1" applyNumberFormat="1" applyFill="1" applyBorder="1" applyAlignment="1" applyProtection="1">
      <alignment vertical="center"/>
      <protection locked="0"/>
    </xf>
    <xf numFmtId="168" fontId="1" fillId="7" borderId="22" xfId="1" applyNumberFormat="1" applyFill="1" applyBorder="1" applyAlignment="1" applyProtection="1">
      <alignment vertical="center"/>
      <protection locked="0"/>
    </xf>
    <xf numFmtId="42" fontId="20" fillId="0" borderId="8" xfId="0" applyNumberFormat="1" applyFont="1" applyBorder="1"/>
    <xf numFmtId="42" fontId="14" fillId="0" borderId="8" xfId="0" applyNumberFormat="1" applyFont="1" applyBorder="1"/>
    <xf numFmtId="10" fontId="14" fillId="0" borderId="8" xfId="0" applyNumberFormat="1" applyFont="1" applyBorder="1" applyAlignment="1">
      <alignment horizontal="right"/>
    </xf>
    <xf numFmtId="0" fontId="2" fillId="2" borderId="8" xfId="0" applyFont="1" applyFill="1" applyBorder="1" applyAlignment="1">
      <alignment horizontal="center" vertical="center" wrapText="1"/>
    </xf>
    <xf numFmtId="168" fontId="11" fillId="7" borderId="26" xfId="1" applyNumberFormat="1" applyFont="1" applyFill="1" applyBorder="1" applyAlignment="1" applyProtection="1">
      <alignment vertical="center"/>
      <protection locked="0"/>
    </xf>
    <xf numFmtId="10" fontId="11" fillId="0" borderId="12" xfId="3" applyNumberFormat="1" applyFont="1" applyBorder="1" applyAlignment="1">
      <alignment horizontal="center"/>
    </xf>
    <xf numFmtId="10" fontId="42" fillId="0" borderId="23" xfId="0" applyNumberFormat="1" applyFont="1" applyBorder="1" applyAlignment="1">
      <alignment horizontal="center" vertical="center"/>
    </xf>
    <xf numFmtId="43" fontId="11" fillId="7" borderId="22" xfId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0" fillId="5" borderId="9" xfId="0" applyFont="1" applyFill="1" applyBorder="1"/>
    <xf numFmtId="0" fontId="19" fillId="5" borderId="9" xfId="0" applyFont="1" applyFill="1" applyBorder="1" applyAlignment="1">
      <alignment horizontal="center"/>
    </xf>
    <xf numFmtId="0" fontId="19" fillId="5" borderId="9" xfId="0" applyFont="1" applyFill="1" applyBorder="1"/>
    <xf numFmtId="42" fontId="18" fillId="0" borderId="9" xfId="0" applyNumberFormat="1" applyFont="1" applyBorder="1"/>
    <xf numFmtId="0" fontId="9" fillId="3" borderId="1" xfId="0" applyFont="1" applyFill="1" applyBorder="1" applyAlignment="1">
      <alignment vertical="center"/>
    </xf>
    <xf numFmtId="10" fontId="6" fillId="3" borderId="1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0" fontId="6" fillId="0" borderId="0" xfId="3" applyNumberFormat="1" applyFont="1" applyAlignment="1">
      <alignment vertical="center"/>
    </xf>
    <xf numFmtId="10" fontId="6" fillId="3" borderId="1" xfId="3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5" xfId="0" applyNumberFormat="1" applyBorder="1"/>
    <xf numFmtId="0" fontId="44" fillId="0" borderId="0" xfId="0" applyFont="1"/>
    <xf numFmtId="10" fontId="11" fillId="7" borderId="18" xfId="3" applyNumberFormat="1" applyFont="1" applyFill="1" applyBorder="1" applyAlignment="1" applyProtection="1">
      <alignment vertical="center"/>
      <protection locked="0"/>
    </xf>
    <xf numFmtId="0" fontId="1" fillId="7" borderId="29" xfId="13" applyNumberForma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164" fontId="17" fillId="0" borderId="16" xfId="3" applyNumberFormat="1" applyFont="1" applyBorder="1"/>
    <xf numFmtId="164" fontId="17" fillId="0" borderId="8" xfId="3" applyNumberFormat="1" applyFont="1" applyBorder="1"/>
    <xf numFmtId="0" fontId="17" fillId="0" borderId="17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10" fontId="26" fillId="0" borderId="0" xfId="0" applyNumberFormat="1" applyFont="1"/>
    <xf numFmtId="164" fontId="7" fillId="0" borderId="9" xfId="0" applyNumberFormat="1" applyFont="1" applyBorder="1"/>
    <xf numFmtId="164" fontId="7" fillId="0" borderId="7" xfId="0" applyNumberFormat="1" applyFont="1" applyBorder="1"/>
    <xf numFmtId="0" fontId="20" fillId="0" borderId="0" xfId="0" applyFont="1" applyAlignment="1">
      <alignment horizontal="left"/>
    </xf>
    <xf numFmtId="42" fontId="20" fillId="0" borderId="0" xfId="0" applyNumberFormat="1" applyFont="1"/>
    <xf numFmtId="0" fontId="46" fillId="0" borderId="8" xfId="0" applyFont="1" applyBorder="1" applyAlignment="1">
      <alignment horizontal="center" wrapText="1"/>
    </xf>
    <xf numFmtId="0" fontId="22" fillId="7" borderId="8" xfId="0" applyFont="1" applyFill="1" applyBorder="1" applyAlignment="1">
      <alignment horizontal="center"/>
    </xf>
    <xf numFmtId="42" fontId="18" fillId="7" borderId="8" xfId="0" applyNumberFormat="1" applyFont="1" applyFill="1" applyBorder="1" applyAlignment="1">
      <alignment horizontal="center"/>
    </xf>
    <xf numFmtId="42" fontId="18" fillId="4" borderId="8" xfId="0" applyNumberFormat="1" applyFont="1" applyFill="1" applyBorder="1" applyAlignment="1">
      <alignment horizontal="center"/>
    </xf>
    <xf numFmtId="44" fontId="0" fillId="0" borderId="1" xfId="0" applyNumberFormat="1" applyBorder="1"/>
    <xf numFmtId="0" fontId="17" fillId="0" borderId="17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168" fontId="11" fillId="0" borderId="12" xfId="1" applyNumberFormat="1" applyFont="1" applyBorder="1"/>
    <xf numFmtId="168" fontId="12" fillId="0" borderId="23" xfId="0" applyNumberFormat="1" applyFont="1" applyBorder="1" applyAlignment="1">
      <alignment vertical="center"/>
    </xf>
    <xf numFmtId="0" fontId="5" fillId="11" borderId="11" xfId="0" applyFont="1" applyFill="1" applyBorder="1"/>
    <xf numFmtId="0" fontId="0" fillId="11" borderId="3" xfId="0" applyFill="1" applyBorder="1" applyAlignment="1">
      <alignment horizontal="center"/>
    </xf>
    <xf numFmtId="44" fontId="0" fillId="0" borderId="0" xfId="0" applyNumberFormat="1" applyBorder="1"/>
    <xf numFmtId="44" fontId="47" fillId="0" borderId="0" xfId="0" applyNumberFormat="1" applyFont="1" applyBorder="1"/>
    <xf numFmtId="0" fontId="0" fillId="0" borderId="5" xfId="0" applyBorder="1"/>
    <xf numFmtId="8" fontId="0" fillId="0" borderId="5" xfId="0" applyNumberFormat="1" applyBorder="1"/>
    <xf numFmtId="9" fontId="18" fillId="7" borderId="8" xfId="3" applyFont="1" applyFill="1" applyBorder="1"/>
    <xf numFmtId="164" fontId="3" fillId="0" borderId="7" xfId="0" applyNumberFormat="1" applyFont="1" applyBorder="1"/>
    <xf numFmtId="164" fontId="1" fillId="7" borderId="11" xfId="13" applyNumberFormat="1" applyBorder="1">
      <alignment vertical="center"/>
      <protection locked="0"/>
    </xf>
    <xf numFmtId="164" fontId="1" fillId="7" borderId="22" xfId="13" applyNumberFormat="1" applyBorder="1">
      <alignment vertical="center"/>
      <protection locked="0"/>
    </xf>
    <xf numFmtId="164" fontId="28" fillId="11" borderId="11" xfId="0" applyNumberFormat="1" applyFont="1" applyFill="1" applyBorder="1"/>
    <xf numFmtId="164" fontId="3" fillId="0" borderId="23" xfId="0" applyNumberFormat="1" applyFont="1" applyBorder="1"/>
    <xf numFmtId="0" fontId="37" fillId="0" borderId="0" xfId="0" applyFont="1" applyAlignment="1">
      <alignment horizontal="center" vertical="top" wrapText="1"/>
    </xf>
    <xf numFmtId="0" fontId="36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/>
    </xf>
    <xf numFmtId="10" fontId="11" fillId="0" borderId="0" xfId="3" applyNumberFormat="1" applyFont="1" applyBorder="1" applyAlignment="1">
      <alignment horizontal="center"/>
    </xf>
    <xf numFmtId="10" fontId="4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0" fontId="43" fillId="3" borderId="1" xfId="3" applyNumberFormat="1" applyFont="1" applyFill="1" applyBorder="1" applyAlignment="1">
      <alignment vertical="center"/>
    </xf>
    <xf numFmtId="10" fontId="43" fillId="3" borderId="0" xfId="3" applyNumberFormat="1" applyFont="1" applyFill="1" applyBorder="1" applyAlignment="1">
      <alignment vertical="center"/>
    </xf>
    <xf numFmtId="10" fontId="6" fillId="3" borderId="0" xfId="3" applyNumberFormat="1" applyFont="1" applyFill="1" applyBorder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8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9" fillId="0" borderId="0" xfId="0" applyFont="1" applyAlignment="1" applyProtection="1">
      <alignment horizontal="center" vertical="top"/>
      <protection locked="0"/>
    </xf>
    <xf numFmtId="0" fontId="37" fillId="0" borderId="0" xfId="0" applyFont="1" applyAlignment="1">
      <alignment horizontal="center" vertical="top" wrapText="1"/>
    </xf>
    <xf numFmtId="0" fontId="5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9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7" fillId="0" borderId="4" xfId="0" quotePrefix="1" applyFont="1" applyBorder="1" applyAlignment="1">
      <alignment horizontal="center"/>
    </xf>
    <xf numFmtId="0" fontId="17" fillId="0" borderId="6" xfId="0" quotePrefix="1" applyFont="1" applyBorder="1" applyAlignment="1">
      <alignment horizontal="center"/>
    </xf>
    <xf numFmtId="0" fontId="20" fillId="0" borderId="17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17" fillId="0" borderId="17" xfId="0" applyFont="1" applyBorder="1"/>
    <xf numFmtId="0" fontId="17" fillId="0" borderId="12" xfId="0" applyFont="1" applyBorder="1"/>
    <xf numFmtId="0" fontId="41" fillId="0" borderId="19" xfId="0" applyFont="1" applyBorder="1" applyAlignment="1">
      <alignment horizontal="center"/>
    </xf>
    <xf numFmtId="0" fontId="17" fillId="0" borderId="30" xfId="0" applyFont="1" applyBorder="1"/>
    <xf numFmtId="0" fontId="17" fillId="0" borderId="31" xfId="0" applyFont="1" applyBorder="1"/>
    <xf numFmtId="0" fontId="20" fillId="0" borderId="8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45" fillId="4" borderId="32" xfId="4" applyFont="1" applyFill="1" applyBorder="1" applyAlignment="1">
      <alignment horizontal="left" wrapText="1"/>
    </xf>
    <xf numFmtId="0" fontId="45" fillId="4" borderId="34" xfId="4" applyFont="1" applyFill="1" applyBorder="1" applyAlignment="1">
      <alignment horizontal="left" wrapText="1"/>
    </xf>
    <xf numFmtId="0" fontId="45" fillId="4" borderId="33" xfId="4" applyFont="1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48" fillId="6" borderId="35" xfId="0" applyFont="1" applyFill="1" applyBorder="1" applyAlignment="1" applyProtection="1">
      <alignment horizontal="center" vertical="center"/>
      <protection locked="0"/>
    </xf>
    <xf numFmtId="0" fontId="48" fillId="6" borderId="36" xfId="0" applyFont="1" applyFill="1" applyBorder="1" applyAlignment="1" applyProtection="1">
      <alignment horizontal="center" vertical="center"/>
      <protection locked="0"/>
    </xf>
    <xf numFmtId="0" fontId="48" fillId="6" borderId="37" xfId="0" applyFont="1" applyFill="1" applyBorder="1" applyAlignment="1" applyProtection="1">
      <alignment horizontal="center" vertical="center"/>
      <protection locked="0"/>
    </xf>
    <xf numFmtId="164" fontId="1" fillId="6" borderId="18" xfId="13" applyNumberFormat="1" applyFill="1">
      <alignment vertical="center"/>
      <protection locked="0"/>
    </xf>
    <xf numFmtId="164" fontId="1" fillId="6" borderId="20" xfId="13" applyNumberFormat="1" applyFill="1" applyBorder="1">
      <alignment vertical="center"/>
      <protection locked="0"/>
    </xf>
    <xf numFmtId="0" fontId="49" fillId="6" borderId="35" xfId="0" applyFont="1" applyFill="1" applyBorder="1" applyAlignment="1" applyProtection="1">
      <alignment horizontal="center" vertical="center"/>
      <protection locked="0"/>
    </xf>
    <xf numFmtId="0" fontId="49" fillId="6" borderId="36" xfId="0" applyFont="1" applyFill="1" applyBorder="1" applyAlignment="1" applyProtection="1">
      <alignment horizontal="center" vertical="center"/>
      <protection locked="0"/>
    </xf>
    <xf numFmtId="0" fontId="49" fillId="6" borderId="37" xfId="0" applyFont="1" applyFill="1" applyBorder="1" applyAlignment="1" applyProtection="1">
      <alignment horizontal="center" vertical="center"/>
      <protection locked="0"/>
    </xf>
    <xf numFmtId="0" fontId="51" fillId="12" borderId="35" xfId="0" applyFont="1" applyFill="1" applyBorder="1" applyAlignment="1" applyProtection="1">
      <alignment vertical="top"/>
      <protection locked="0"/>
    </xf>
    <xf numFmtId="0" fontId="52" fillId="12" borderId="36" xfId="0" applyFont="1" applyFill="1" applyBorder="1" applyAlignment="1" applyProtection="1">
      <alignment horizontal="left" vertical="top"/>
      <protection locked="0"/>
    </xf>
    <xf numFmtId="0" fontId="25" fillId="12" borderId="36" xfId="0" applyFont="1" applyFill="1" applyBorder="1"/>
    <xf numFmtId="0" fontId="50" fillId="12" borderId="37" xfId="0" applyFont="1" applyFill="1" applyBorder="1"/>
    <xf numFmtId="0" fontId="53" fillId="13" borderId="35" xfId="0" applyFont="1" applyFill="1" applyBorder="1" applyAlignment="1">
      <alignment horizontal="left" vertical="center" wrapText="1"/>
    </xf>
    <xf numFmtId="0" fontId="53" fillId="13" borderId="36" xfId="0" applyFont="1" applyFill="1" applyBorder="1" applyAlignment="1">
      <alignment horizontal="left" vertical="center" wrapText="1"/>
    </xf>
    <xf numFmtId="0" fontId="53" fillId="13" borderId="36" xfId="0" applyFont="1" applyFill="1" applyBorder="1" applyAlignment="1">
      <alignment horizontal="center" vertical="center"/>
    </xf>
    <xf numFmtId="0" fontId="53" fillId="13" borderId="36" xfId="0" applyFont="1" applyFill="1" applyBorder="1" applyAlignment="1">
      <alignment horizontal="center" vertical="center" wrapText="1"/>
    </xf>
    <xf numFmtId="0" fontId="54" fillId="13" borderId="36" xfId="0" applyFont="1" applyFill="1" applyBorder="1" applyAlignment="1">
      <alignment horizontal="center" vertical="center" wrapText="1"/>
    </xf>
    <xf numFmtId="0" fontId="53" fillId="13" borderId="37" xfId="0" applyFont="1" applyFill="1" applyBorder="1" applyAlignment="1">
      <alignment horizontal="center" vertical="center"/>
    </xf>
    <xf numFmtId="0" fontId="53" fillId="13" borderId="35" xfId="0" applyFont="1" applyFill="1" applyBorder="1" applyAlignment="1">
      <alignment horizontal="left" wrapText="1"/>
    </xf>
    <xf numFmtId="0" fontId="53" fillId="13" borderId="36" xfId="0" applyFont="1" applyFill="1" applyBorder="1" applyAlignment="1">
      <alignment horizontal="left" wrapText="1"/>
    </xf>
    <xf numFmtId="164" fontId="53" fillId="13" borderId="36" xfId="0" applyNumberFormat="1" applyFont="1" applyFill="1" applyBorder="1"/>
    <xf numFmtId="165" fontId="55" fillId="13" borderId="36" xfId="3" applyNumberFormat="1" applyFont="1" applyFill="1" applyBorder="1" applyAlignment="1">
      <alignment horizontal="center" vertical="center"/>
    </xf>
    <xf numFmtId="9" fontId="55" fillId="13" borderId="36" xfId="3" applyFont="1" applyFill="1" applyBorder="1" applyAlignment="1">
      <alignment horizontal="center" vertical="center"/>
    </xf>
    <xf numFmtId="164" fontId="53" fillId="13" borderId="37" xfId="0" applyNumberFormat="1" applyFont="1" applyFill="1" applyBorder="1"/>
    <xf numFmtId="0" fontId="53" fillId="13" borderId="35" xfId="0" applyFont="1" applyFill="1" applyBorder="1" applyAlignment="1">
      <alignment horizontal="left"/>
    </xf>
    <xf numFmtId="0" fontId="26" fillId="13" borderId="36" xfId="0" applyFont="1" applyFill="1" applyBorder="1"/>
    <xf numFmtId="0" fontId="53" fillId="13" borderId="9" xfId="0" applyFont="1" applyFill="1" applyBorder="1" applyAlignment="1">
      <alignment vertical="center"/>
    </xf>
    <xf numFmtId="0" fontId="53" fillId="13" borderId="9" xfId="0" applyFont="1" applyFill="1" applyBorder="1" applyAlignment="1">
      <alignment horizontal="center" vertical="center"/>
    </xf>
    <xf numFmtId="0" fontId="0" fillId="0" borderId="38" xfId="0" applyBorder="1"/>
    <xf numFmtId="0" fontId="0" fillId="0" borderId="0" xfId="0" applyBorder="1"/>
    <xf numFmtId="164" fontId="0" fillId="0" borderId="0" xfId="2" applyNumberFormat="1" applyFont="1" applyBorder="1"/>
    <xf numFmtId="165" fontId="40" fillId="0" borderId="0" xfId="3" applyNumberFormat="1" applyFont="1" applyBorder="1" applyAlignment="1">
      <alignment horizontal="center" vertical="center"/>
    </xf>
    <xf numFmtId="9" fontId="40" fillId="0" borderId="0" xfId="3" applyFont="1" applyBorder="1" applyAlignment="1">
      <alignment horizontal="center" vertical="center"/>
    </xf>
    <xf numFmtId="164" fontId="0" fillId="0" borderId="39" xfId="2" applyNumberFormat="1" applyFont="1" applyBorder="1"/>
    <xf numFmtId="164" fontId="1" fillId="7" borderId="18" xfId="13" applyNumberFormat="1" applyBorder="1">
      <alignment vertical="center"/>
      <protection locked="0"/>
    </xf>
    <xf numFmtId="164" fontId="1" fillId="7" borderId="40" xfId="13" applyNumberFormat="1" applyBorder="1">
      <alignment vertical="center"/>
      <protection locked="0"/>
    </xf>
    <xf numFmtId="0" fontId="7" fillId="0" borderId="3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0" fillId="0" borderId="0" xfId="0" applyBorder="1" applyAlignment="1">
      <alignment horizontal="left"/>
    </xf>
    <xf numFmtId="164" fontId="5" fillId="0" borderId="0" xfId="0" applyNumberFormat="1" applyFont="1" applyBorder="1"/>
    <xf numFmtId="164" fontId="12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164" fontId="5" fillId="0" borderId="39" xfId="0" applyNumberFormat="1" applyFont="1" applyBorder="1"/>
    <xf numFmtId="0" fontId="7" fillId="0" borderId="3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41" xfId="0" applyNumberFormat="1" applyFont="1" applyBorder="1"/>
    <xf numFmtId="164" fontId="0" fillId="0" borderId="0" xfId="0" applyNumberFormat="1" applyBorder="1"/>
    <xf numFmtId="164" fontId="11" fillId="0" borderId="0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39" xfId="0" applyNumberFormat="1" applyBorder="1"/>
    <xf numFmtId="164" fontId="7" fillId="0" borderId="42" xfId="0" applyNumberFormat="1" applyFont="1" applyBorder="1"/>
    <xf numFmtId="0" fontId="0" fillId="0" borderId="39" xfId="0" applyBorder="1"/>
    <xf numFmtId="0" fontId="53" fillId="13" borderId="43" xfId="0" applyFont="1" applyFill="1" applyBorder="1" applyAlignment="1">
      <alignment vertical="center"/>
    </xf>
    <xf numFmtId="0" fontId="53" fillId="13" borderId="41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vertical="center"/>
    </xf>
    <xf numFmtId="10" fontId="6" fillId="3" borderId="45" xfId="3" applyNumberFormat="1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10" fontId="6" fillId="3" borderId="0" xfId="3" applyNumberFormat="1" applyFont="1" applyFill="1" applyBorder="1" applyAlignment="1">
      <alignment vertical="center"/>
    </xf>
    <xf numFmtId="10" fontId="6" fillId="3" borderId="39" xfId="3" applyNumberFormat="1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10" fontId="6" fillId="3" borderId="47" xfId="3" applyNumberFormat="1" applyFont="1" applyFill="1" applyBorder="1" applyAlignment="1">
      <alignment horizontal="center" vertical="center"/>
    </xf>
    <xf numFmtId="10" fontId="6" fillId="3" borderId="47" xfId="3" applyNumberFormat="1" applyFont="1" applyFill="1" applyBorder="1" applyAlignment="1">
      <alignment vertical="center"/>
    </xf>
    <xf numFmtId="10" fontId="43" fillId="3" borderId="47" xfId="3" applyNumberFormat="1" applyFont="1" applyFill="1" applyBorder="1" applyAlignment="1">
      <alignment vertical="center"/>
    </xf>
    <xf numFmtId="10" fontId="6" fillId="3" borderId="48" xfId="3" applyNumberFormat="1" applyFont="1" applyFill="1" applyBorder="1" applyAlignment="1">
      <alignment horizontal="center" vertical="center"/>
    </xf>
  </cellXfs>
  <cellStyles count="14">
    <cellStyle name="$ Input Cell" xfId="13"/>
    <cellStyle name="Amount" xfId="10"/>
    <cellStyle name="Comma" xfId="1" builtinId="3"/>
    <cellStyle name="Currency" xfId="2" builtinId="4"/>
    <cellStyle name="Date" xfId="7"/>
    <cellStyle name="Heading 1" xfId="4" builtinId="16"/>
    <cellStyle name="Heading 4 Right aligned" xfId="9"/>
    <cellStyle name="Loan Summary" xfId="11"/>
    <cellStyle name="Normal" xfId="0" builtinId="0"/>
    <cellStyle name="Normal 2" xfId="12"/>
    <cellStyle name="Normal 3" xfId="5"/>
    <cellStyle name="Number" xfId="8"/>
    <cellStyle name="Percent" xfId="3" builtinId="5"/>
    <cellStyle name="Table Amount" xfId="6"/>
  </cellStyles>
  <dxfs count="28">
    <dxf>
      <font>
        <color rgb="FF404040"/>
      </font>
      <fill>
        <patternFill patternType="solid">
          <fgColor rgb="FFE6F2E6"/>
          <bgColor rgb="FFE6F2E6"/>
        </patternFill>
      </fill>
    </dxf>
    <dxf>
      <font>
        <color rgb="FF404040"/>
      </font>
      <fill>
        <patternFill patternType="solid">
          <fgColor rgb="FFE6F2E6"/>
          <bgColor rgb="FFE6F2E6"/>
        </patternFill>
      </fill>
    </dxf>
    <dxf>
      <font>
        <color rgb="FF404040"/>
      </font>
    </dxf>
    <dxf>
      <font>
        <color rgb="FF404040"/>
      </font>
    </dxf>
    <dxf>
      <font>
        <color rgb="FF404040"/>
      </font>
      <border>
        <top style="double">
          <color rgb="FF84C183"/>
        </top>
      </border>
    </dxf>
    <dxf>
      <font>
        <b/>
        <i val="0"/>
        <color rgb="FFFFFFFF"/>
      </font>
      <fill>
        <patternFill patternType="solid">
          <fgColor rgb="FF84C183"/>
          <bgColor rgb="FF376B36"/>
        </patternFill>
      </fill>
    </dxf>
    <dxf>
      <font>
        <color rgb="FF404040"/>
      </font>
      <border>
        <left style="thin">
          <color rgb="FFB5DAB4"/>
        </left>
        <right style="thin">
          <color rgb="FFB5DAB4"/>
        </right>
        <top style="thin">
          <color rgb="FFB5DAB4"/>
        </top>
        <bottom style="thin">
          <color rgb="FFB5DAB4"/>
        </bottom>
        <horizontal style="thin">
          <color rgb="FFB5DAB4"/>
        </horizontal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4" defaultTableStyle="TableStyleMedium2" defaultPivotStyle="PivotStyleLight16">
    <tableStyle name="Loan Amortization Schedule" pivot="0" count="7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  <tableStyle name="Loan Amortization Schedule 2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Loan Amortization Schedule 3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oan Amortization Schedule 4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CA7E"/>
      <color rgb="FFF58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itiateprosperity.org/money/profitability/sales-planner-for-manufacturers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initiateprosperity.org/money/cash-flow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s://www.initiateprosperity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447676</xdr:colOff>
      <xdr:row>4</xdr:row>
      <xdr:rowOff>11430</xdr:rowOff>
    </xdr:from>
    <xdr:to>
      <xdr:col>7</xdr:col>
      <xdr:colOff>609601</xdr:colOff>
      <xdr:row>10</xdr:row>
      <xdr:rowOff>182880</xdr:rowOff>
    </xdr:to>
    <xdr:sp macro="" textlink="">
      <xdr:nvSpPr>
        <xdr:cNvPr id="3" name="Isosceles Tri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5472114" y="2845117"/>
          <a:ext cx="1371600" cy="161925"/>
        </a:xfrm>
        <a:prstGeom prst="triangl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447675</xdr:colOff>
      <xdr:row>14</xdr:row>
      <xdr:rowOff>7621</xdr:rowOff>
    </xdr:from>
    <xdr:to>
      <xdr:col>7</xdr:col>
      <xdr:colOff>609600</xdr:colOff>
      <xdr:row>24</xdr:row>
      <xdr:rowOff>201931</xdr:rowOff>
    </xdr:to>
    <xdr:sp macro="" textlink="">
      <xdr:nvSpPr>
        <xdr:cNvPr id="4" name="Isosceles Tri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5060633" y="6681788"/>
          <a:ext cx="2194560" cy="161925"/>
        </a:xfrm>
        <a:prstGeom prst="triangl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447676</xdr:colOff>
      <xdr:row>31</xdr:row>
      <xdr:rowOff>11430</xdr:rowOff>
    </xdr:from>
    <xdr:to>
      <xdr:col>7</xdr:col>
      <xdr:colOff>609601</xdr:colOff>
      <xdr:row>37</xdr:row>
      <xdr:rowOff>182880</xdr:rowOff>
    </xdr:to>
    <xdr:sp macro="" textlink="">
      <xdr:nvSpPr>
        <xdr:cNvPr id="5" name="Isosceles Tri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8913814" y="2010092"/>
          <a:ext cx="1390650" cy="161925"/>
        </a:xfrm>
        <a:prstGeom prst="triangl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592590</xdr:colOff>
      <xdr:row>0</xdr:row>
      <xdr:rowOff>48831</xdr:rowOff>
    </xdr:from>
    <xdr:ext cx="1331040" cy="228600"/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5490" y="48831"/>
          <a:ext cx="1331040" cy="228600"/>
        </a:xfrm>
        <a:prstGeom prst="rect">
          <a:avLst/>
        </a:prstGeom>
      </xdr:spPr>
    </xdr:pic>
    <xdr:clientData/>
  </xdr:oneCellAnchor>
  <xdr:twoCellAnchor>
    <xdr:from>
      <xdr:col>24</xdr:col>
      <xdr:colOff>371012</xdr:colOff>
      <xdr:row>15</xdr:row>
      <xdr:rowOff>185505</xdr:rowOff>
    </xdr:from>
    <xdr:to>
      <xdr:col>24</xdr:col>
      <xdr:colOff>607317</xdr:colOff>
      <xdr:row>17</xdr:row>
      <xdr:rowOff>92753</xdr:rowOff>
    </xdr:to>
    <xdr:grpSp>
      <xdr:nvGrpSpPr>
        <xdr:cNvPr id="3" name="Group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372887" y="3909780"/>
          <a:ext cx="236305" cy="440648"/>
          <a:chOff x="9032697" y="3888483"/>
          <a:chExt cx="1455505" cy="442360"/>
        </a:xfrm>
      </xdr:grpSpPr>
      <xdr:sp macro="" textlink="">
        <xdr:nvSpPr>
          <xdr:cNvPr id="4" name="TextBox 3">
            <a:extLst>
              <a:ext uri="{FF2B5EF4-FFF2-40B4-BE49-F238E27FC236}">
                <a16:creationId xmlns="" xmlns:a16="http://schemas.microsoft.com/office/drawing/2014/main" id="{00000000-0008-0000-0200-000002000000}"/>
              </a:ext>
            </a:extLst>
          </xdr:cNvPr>
          <xdr:cNvSpPr txBox="1"/>
        </xdr:nvSpPr>
        <xdr:spPr>
          <a:xfrm>
            <a:off x="9032697" y="3888483"/>
            <a:ext cx="1455505" cy="442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2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Learn more about this topic</a:t>
            </a:r>
            <a:r>
              <a:rPr lang="en-US" sz="1100" baseline="0"/>
              <a:t> at</a:t>
            </a:r>
            <a:endParaRPr lang="en-US" sz="1100"/>
          </a:p>
        </xdr:txBody>
      </xdr:sp>
      <xdr:pic>
        <xdr:nvPicPr>
          <xdr:cNvPr id="5" name="Picture 4" descr="https://www.initiateprosperity.org/895090bee6b1385c232822d0ee4304cc.png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7419"/>
          <a:stretch/>
        </xdr:blipFill>
        <xdr:spPr bwMode="auto">
          <a:xfrm>
            <a:off x="9574942" y="4095394"/>
            <a:ext cx="819573" cy="139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24</xdr:col>
      <xdr:colOff>371012</xdr:colOff>
      <xdr:row>15</xdr:row>
      <xdr:rowOff>185505</xdr:rowOff>
    </xdr:from>
    <xdr:to>
      <xdr:col>24</xdr:col>
      <xdr:colOff>1826517</xdr:colOff>
      <xdr:row>17</xdr:row>
      <xdr:rowOff>92753</xdr:rowOff>
    </xdr:to>
    <xdr:grpSp>
      <xdr:nvGrpSpPr>
        <xdr:cNvPr id="6" name="Group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372887" y="3909780"/>
          <a:ext cx="1455505" cy="440648"/>
          <a:chOff x="9032697" y="3888483"/>
          <a:chExt cx="1455505" cy="442360"/>
        </a:xfrm>
      </xdr:grpSpPr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00000000-0008-0000-0200-000002000000}"/>
              </a:ext>
            </a:extLst>
          </xdr:cNvPr>
          <xdr:cNvSpPr txBox="1"/>
        </xdr:nvSpPr>
        <xdr:spPr>
          <a:xfrm>
            <a:off x="9032697" y="3888483"/>
            <a:ext cx="1455505" cy="442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2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Learn more about this topic</a:t>
            </a:r>
            <a:r>
              <a:rPr lang="en-US" sz="1100" baseline="0"/>
              <a:t> at</a:t>
            </a:r>
            <a:endParaRPr lang="en-US" sz="1100"/>
          </a:p>
        </xdr:txBody>
      </xdr:sp>
      <xdr:pic>
        <xdr:nvPicPr>
          <xdr:cNvPr id="8" name="Picture 7" descr="https://www.initiateprosperity.org/895090bee6b1385c232822d0ee4304cc.png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7419"/>
          <a:stretch/>
        </xdr:blipFill>
        <xdr:spPr bwMode="auto">
          <a:xfrm>
            <a:off x="9574942" y="4095394"/>
            <a:ext cx="819573" cy="139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142240</xdr:colOff>
      <xdr:row>0</xdr:row>
      <xdr:rowOff>63500</xdr:rowOff>
    </xdr:from>
    <xdr:to>
      <xdr:col>19</xdr:col>
      <xdr:colOff>690960</xdr:colOff>
      <xdr:row>0</xdr:row>
      <xdr:rowOff>292100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0640" y="63500"/>
          <a:ext cx="1336120" cy="228600"/>
        </a:xfrm>
        <a:prstGeom prst="rect">
          <a:avLst/>
        </a:prstGeom>
      </xdr:spPr>
    </xdr:pic>
    <xdr:clientData/>
  </xdr:twoCellAnchor>
  <xdr:twoCellAnchor>
    <xdr:from>
      <xdr:col>20</xdr:col>
      <xdr:colOff>373382</xdr:colOff>
      <xdr:row>5</xdr:row>
      <xdr:rowOff>15239</xdr:rowOff>
    </xdr:from>
    <xdr:to>
      <xdr:col>20</xdr:col>
      <xdr:colOff>537974</xdr:colOff>
      <xdr:row>8</xdr:row>
      <xdr:rowOff>175259</xdr:rowOff>
    </xdr:to>
    <xdr:sp macro="" textlink="">
      <xdr:nvSpPr>
        <xdr:cNvPr id="3" name="Isosceles Tri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10826498" y="2249423"/>
          <a:ext cx="731520" cy="164592"/>
        </a:xfrm>
        <a:prstGeom prst="triangl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373381</xdr:colOff>
      <xdr:row>12</xdr:row>
      <xdr:rowOff>38099</xdr:rowOff>
    </xdr:from>
    <xdr:to>
      <xdr:col>20</xdr:col>
      <xdr:colOff>537973</xdr:colOff>
      <xdr:row>18</xdr:row>
      <xdr:rowOff>160019</xdr:rowOff>
    </xdr:to>
    <xdr:sp macro="" textlink="">
      <xdr:nvSpPr>
        <xdr:cNvPr id="4" name="Isosceles Triangle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10552177" y="4329683"/>
          <a:ext cx="1280160" cy="164592"/>
        </a:xfrm>
        <a:prstGeom prst="triangl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373380</xdr:colOff>
      <xdr:row>23</xdr:row>
      <xdr:rowOff>18288</xdr:rowOff>
    </xdr:from>
    <xdr:to>
      <xdr:col>20</xdr:col>
      <xdr:colOff>537972</xdr:colOff>
      <xdr:row>24</xdr:row>
      <xdr:rowOff>297180</xdr:rowOff>
    </xdr:to>
    <xdr:sp macro="" textlink="">
      <xdr:nvSpPr>
        <xdr:cNvPr id="5" name="Isosceles Triangl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10744200" y="6274308"/>
          <a:ext cx="896112" cy="164592"/>
        </a:xfrm>
        <a:prstGeom prst="triangl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sak/Documents/NI%20Projects/Initiate%20Resources/Amortization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sak/Documents/NI%20Projects/Loan%20Amortization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"/>
      <sheetName val="Amortization sheet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"/>
      <sheetName val="Loan Amortization Calculator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39"/>
  <sheetViews>
    <sheetView showGridLines="0" topLeftCell="A18" zoomScale="80" zoomScaleNormal="80" workbookViewId="0">
      <selection activeCell="F20" sqref="F20"/>
    </sheetView>
  </sheetViews>
  <sheetFormatPr defaultRowHeight="15"/>
  <cols>
    <col min="1" max="1" width="7.28515625" customWidth="1"/>
    <col min="2" max="2" width="39.7109375" customWidth="1"/>
    <col min="3" max="3" width="20.5703125" customWidth="1"/>
    <col min="4" max="4" width="21" customWidth="1"/>
    <col min="5" max="5" width="10.42578125" bestFit="1" customWidth="1"/>
    <col min="6" max="6" width="8.5703125" bestFit="1" customWidth="1"/>
    <col min="7" max="7" width="16.28515625" customWidth="1"/>
    <col min="8" max="8" width="9" customWidth="1"/>
    <col min="9" max="9" width="4.5703125" customWidth="1"/>
  </cols>
  <sheetData>
    <row r="1" spans="1:14" ht="34.9" customHeight="1" thickBot="1">
      <c r="A1" s="181" t="s">
        <v>153</v>
      </c>
      <c r="B1" s="182"/>
      <c r="C1" s="182"/>
      <c r="D1" s="182"/>
      <c r="E1" s="182"/>
      <c r="F1" s="182"/>
      <c r="G1" s="182"/>
      <c r="H1" s="183"/>
    </row>
    <row r="2" spans="1:14" ht="37.9" customHeight="1">
      <c r="A2" s="150" t="s">
        <v>98</v>
      </c>
      <c r="B2" s="150"/>
      <c r="C2" s="68"/>
      <c r="G2" s="42"/>
      <c r="H2" s="42"/>
    </row>
    <row r="3" spans="1:14" ht="31.15" customHeight="1" thickBot="1">
      <c r="A3" s="34" t="s">
        <v>97</v>
      </c>
      <c r="B3" s="32"/>
      <c r="C3" s="32"/>
      <c r="D3" s="32"/>
      <c r="E3" s="32"/>
      <c r="F3" s="32"/>
      <c r="G3" s="32"/>
      <c r="H3" s="33"/>
      <c r="I3" s="63"/>
      <c r="J3" s="63"/>
      <c r="K3" s="63"/>
      <c r="L3" s="63"/>
      <c r="M3" s="63"/>
      <c r="N3" s="63"/>
    </row>
    <row r="4" spans="1:14" ht="22.15" customHeight="1">
      <c r="A4" s="147" t="s">
        <v>100</v>
      </c>
      <c r="B4" s="147"/>
      <c r="C4" s="147"/>
      <c r="D4" s="35" t="s">
        <v>18</v>
      </c>
      <c r="F4" s="148" t="s">
        <v>144</v>
      </c>
      <c r="G4" s="148"/>
      <c r="H4" s="3"/>
    </row>
    <row r="5" spans="1:14" ht="15.6" customHeight="1">
      <c r="A5" s="39"/>
      <c r="B5" s="3" t="s">
        <v>20</v>
      </c>
      <c r="D5" s="184"/>
      <c r="F5" s="149" t="s">
        <v>132</v>
      </c>
      <c r="G5" s="149"/>
    </row>
    <row r="6" spans="1:14" ht="15.75">
      <c r="A6" s="39"/>
      <c r="B6" s="3" t="s">
        <v>21</v>
      </c>
      <c r="D6" s="184"/>
      <c r="F6" s="99"/>
      <c r="G6" s="100" t="s">
        <v>126</v>
      </c>
      <c r="H6" s="3"/>
    </row>
    <row r="7" spans="1:14" ht="15.75">
      <c r="A7" s="39"/>
      <c r="B7" s="3" t="s">
        <v>22</v>
      </c>
      <c r="D7" s="184"/>
      <c r="F7" s="99"/>
      <c r="G7" s="100" t="s">
        <v>126</v>
      </c>
      <c r="H7" s="3"/>
    </row>
    <row r="8" spans="1:14" ht="15.75">
      <c r="A8" s="39"/>
      <c r="B8" s="3" t="s">
        <v>23</v>
      </c>
      <c r="D8" s="184"/>
      <c r="F8" s="99"/>
      <c r="G8" s="100" t="s">
        <v>126</v>
      </c>
      <c r="H8" s="3"/>
    </row>
    <row r="9" spans="1:14" ht="15.75">
      <c r="A9" s="39"/>
      <c r="B9" s="3" t="s">
        <v>24</v>
      </c>
      <c r="D9" s="184"/>
      <c r="F9" s="99"/>
      <c r="G9" s="100" t="s">
        <v>126</v>
      </c>
      <c r="H9" s="3"/>
    </row>
    <row r="10" spans="1:14" ht="15.75">
      <c r="A10" s="39"/>
      <c r="B10" s="3" t="s">
        <v>25</v>
      </c>
      <c r="D10" s="184"/>
      <c r="F10" s="99"/>
      <c r="G10" s="100" t="s">
        <v>126</v>
      </c>
      <c r="H10" s="3"/>
    </row>
    <row r="11" spans="1:14" ht="15.75">
      <c r="A11" s="39"/>
      <c r="B11" s="3" t="s">
        <v>101</v>
      </c>
      <c r="D11" s="185"/>
      <c r="F11" s="99"/>
      <c r="G11" s="100" t="s">
        <v>126</v>
      </c>
      <c r="H11" s="3"/>
    </row>
    <row r="12" spans="1:14" ht="15.75">
      <c r="A12" s="30"/>
      <c r="B12" s="30" t="s">
        <v>99</v>
      </c>
      <c r="D12" s="106">
        <f>SUM(D5:D11)</f>
        <v>0</v>
      </c>
      <c r="F12" s="30"/>
      <c r="H12" s="30"/>
    </row>
    <row r="13" spans="1:14" ht="9" customHeight="1">
      <c r="A13" s="3"/>
      <c r="B13" s="3"/>
      <c r="C13" s="3"/>
      <c r="D13" s="3"/>
      <c r="E13" s="3"/>
      <c r="F13" s="3"/>
      <c r="G13" s="3"/>
      <c r="H13" s="3"/>
    </row>
    <row r="14" spans="1:14" ht="24" customHeight="1">
      <c r="A14" s="146" t="s">
        <v>59</v>
      </c>
      <c r="B14" s="146"/>
      <c r="C14" s="146"/>
      <c r="D14" s="35" t="s">
        <v>18</v>
      </c>
      <c r="F14" s="36"/>
      <c r="G14" s="36"/>
      <c r="H14" s="30"/>
    </row>
    <row r="15" spans="1:14" ht="15.6" customHeight="1">
      <c r="A15" s="3"/>
      <c r="B15" s="3" t="s">
        <v>26</v>
      </c>
      <c r="D15" s="184"/>
      <c r="F15" s="3"/>
      <c r="G15" s="3"/>
    </row>
    <row r="16" spans="1:14" ht="15.75">
      <c r="A16" s="3"/>
      <c r="B16" t="s">
        <v>55</v>
      </c>
      <c r="D16" s="184"/>
      <c r="F16" s="3"/>
      <c r="G16" s="3"/>
      <c r="H16" s="3"/>
    </row>
    <row r="17" spans="1:8" ht="15.75">
      <c r="A17" s="3"/>
      <c r="B17" s="3" t="s">
        <v>56</v>
      </c>
      <c r="D17" s="184"/>
      <c r="F17" s="3"/>
      <c r="G17" s="3"/>
      <c r="H17" s="3"/>
    </row>
    <row r="18" spans="1:8" ht="15.75">
      <c r="A18" s="3"/>
      <c r="B18" s="3" t="s">
        <v>27</v>
      </c>
      <c r="D18" s="184"/>
      <c r="F18" s="3"/>
      <c r="G18" s="3"/>
      <c r="H18" s="3"/>
    </row>
    <row r="19" spans="1:8" ht="15.75">
      <c r="A19" s="3"/>
      <c r="B19" s="3" t="s">
        <v>28</v>
      </c>
      <c r="D19" s="184"/>
      <c r="F19" s="3"/>
      <c r="G19" s="3"/>
      <c r="H19" s="3"/>
    </row>
    <row r="20" spans="1:8" ht="15.75">
      <c r="A20" s="3"/>
      <c r="B20" s="3" t="s">
        <v>29</v>
      </c>
      <c r="D20" s="184"/>
      <c r="F20" s="3"/>
      <c r="G20" s="3"/>
      <c r="H20" s="3"/>
    </row>
    <row r="21" spans="1:8" ht="15.75">
      <c r="A21" s="3"/>
      <c r="B21" s="3" t="s">
        <v>30</v>
      </c>
      <c r="D21" s="184"/>
      <c r="F21" s="3"/>
      <c r="G21" s="3"/>
      <c r="H21" s="3"/>
    </row>
    <row r="22" spans="1:8" ht="15.75">
      <c r="A22" s="3"/>
      <c r="B22" s="3" t="s">
        <v>31</v>
      </c>
      <c r="D22" s="184"/>
      <c r="F22" s="3"/>
      <c r="G22" s="3"/>
      <c r="H22" s="3"/>
    </row>
    <row r="23" spans="1:8" ht="15.75">
      <c r="A23" s="3"/>
      <c r="B23" s="3" t="s">
        <v>32</v>
      </c>
      <c r="D23" s="184"/>
      <c r="F23" s="3"/>
      <c r="G23" s="3"/>
      <c r="H23" s="3"/>
    </row>
    <row r="24" spans="1:8" ht="15.75">
      <c r="A24" s="3"/>
      <c r="B24" s="3" t="s">
        <v>58</v>
      </c>
      <c r="D24" s="184"/>
      <c r="F24" s="3"/>
      <c r="G24" s="3"/>
      <c r="H24" s="3"/>
    </row>
    <row r="25" spans="1:8" ht="15.75">
      <c r="A25" s="3"/>
      <c r="B25" s="3" t="s">
        <v>57</v>
      </c>
      <c r="D25" s="185"/>
      <c r="F25" s="3"/>
      <c r="G25" s="3"/>
      <c r="H25" s="3"/>
    </row>
    <row r="26" spans="1:8" ht="15.75">
      <c r="A26" s="30"/>
      <c r="B26" s="30" t="s">
        <v>102</v>
      </c>
      <c r="D26" s="106">
        <f>SUM(D15:D25)</f>
        <v>0</v>
      </c>
      <c r="F26" s="30"/>
      <c r="G26" s="30"/>
      <c r="H26" s="30"/>
    </row>
    <row r="27" spans="1:8">
      <c r="D27" s="2"/>
    </row>
    <row r="28" spans="1:8" ht="19.149999999999999" customHeight="1" thickBot="1">
      <c r="A28" s="141" t="s">
        <v>103</v>
      </c>
      <c r="B28" s="141"/>
      <c r="C28" s="141"/>
      <c r="D28" s="126">
        <f>D12+D26</f>
        <v>0</v>
      </c>
      <c r="F28" s="30"/>
      <c r="H28" s="31"/>
    </row>
    <row r="29" spans="1:8" ht="54.6" customHeight="1" thickTop="1" thickBot="1">
      <c r="A29" s="34" t="s">
        <v>104</v>
      </c>
      <c r="B29" s="32"/>
      <c r="C29" s="32"/>
      <c r="D29" s="32"/>
      <c r="E29" s="32"/>
      <c r="F29" s="32"/>
      <c r="G29" s="32"/>
      <c r="H29" s="33"/>
    </row>
    <row r="30" spans="1:8" ht="11.45" customHeight="1">
      <c r="A30" s="38"/>
      <c r="B30" s="33"/>
      <c r="C30" s="33"/>
      <c r="D30" s="33"/>
      <c r="E30" s="33"/>
      <c r="F30" s="33"/>
      <c r="G30" s="33"/>
      <c r="H30" s="33"/>
    </row>
    <row r="31" spans="1:8" ht="31.5">
      <c r="A31" s="142" t="s">
        <v>33</v>
      </c>
      <c r="B31" s="142"/>
      <c r="C31" s="61" t="s">
        <v>54</v>
      </c>
      <c r="D31" s="62" t="s">
        <v>18</v>
      </c>
      <c r="E31" s="61" t="s">
        <v>36</v>
      </c>
      <c r="F31" s="61" t="s">
        <v>37</v>
      </c>
      <c r="G31" s="61" t="s">
        <v>38</v>
      </c>
    </row>
    <row r="32" spans="1:8" ht="18.75" customHeight="1">
      <c r="A32" s="1"/>
      <c r="B32" s="43" t="s">
        <v>52</v>
      </c>
      <c r="C32" s="48">
        <f>IF(D32=0,0,D32/$D$38)</f>
        <v>0</v>
      </c>
      <c r="D32" s="127"/>
      <c r="E32" s="119"/>
      <c r="F32" s="119"/>
      <c r="G32" s="120"/>
    </row>
    <row r="33" spans="1:8" ht="18.75">
      <c r="A33" s="1"/>
      <c r="B33" s="43" t="s">
        <v>53</v>
      </c>
      <c r="C33" s="48">
        <f>IF(D33=0,0,D33/$D$38)</f>
        <v>0</v>
      </c>
      <c r="D33" s="128"/>
      <c r="E33" s="119"/>
      <c r="F33" s="119"/>
      <c r="G33" s="120"/>
      <c r="H33" s="3"/>
    </row>
    <row r="34" spans="1:8" ht="18.75">
      <c r="A34" s="1"/>
      <c r="B34" s="44" t="s">
        <v>34</v>
      </c>
      <c r="C34" s="49"/>
      <c r="D34" s="129"/>
      <c r="E34" s="119"/>
      <c r="F34" s="119"/>
      <c r="G34" s="120"/>
      <c r="H34" s="3"/>
    </row>
    <row r="35" spans="1:8" ht="15.75">
      <c r="A35" s="1"/>
      <c r="B35" s="45" t="s">
        <v>125</v>
      </c>
      <c r="C35" s="48">
        <f>IF(D35=0,0,D35/$D$38)</f>
        <v>0</v>
      </c>
      <c r="D35" s="128"/>
      <c r="E35" s="53"/>
      <c r="F35" s="58"/>
      <c r="G35" s="55">
        <f>ABS(IF(D35=0,0,PMT(E35/12,F35,D35)))</f>
        <v>0</v>
      </c>
      <c r="H35" s="3"/>
    </row>
    <row r="36" spans="1:8" ht="15.75">
      <c r="A36" s="1"/>
      <c r="B36" s="45" t="s">
        <v>94</v>
      </c>
      <c r="C36" s="48">
        <f>IF(D36=0,0,D36/$D$38)</f>
        <v>0</v>
      </c>
      <c r="D36" s="128"/>
      <c r="E36" s="53"/>
      <c r="F36" s="58"/>
      <c r="G36" s="56">
        <f>ABS(IF(D36=0,0,PMT(E36/12,F36,D36)))</f>
        <v>0</v>
      </c>
      <c r="H36" s="3"/>
    </row>
    <row r="37" spans="1:8" ht="15.75">
      <c r="A37" s="46"/>
      <c r="B37" s="47" t="s">
        <v>146</v>
      </c>
      <c r="C37" s="48">
        <f>IF(D37=0,0,D37/$D$38)</f>
        <v>0</v>
      </c>
      <c r="D37" s="128"/>
      <c r="E37" s="54"/>
      <c r="F37" s="59"/>
      <c r="G37" s="57">
        <f>ABS(IF(D37=0,0,PMT(E37/12,F37,D37)))</f>
        <v>0</v>
      </c>
      <c r="H37" s="3"/>
    </row>
    <row r="38" spans="1:8" ht="21.75" thickBot="1">
      <c r="A38" s="41" t="s">
        <v>35</v>
      </c>
      <c r="B38" s="51"/>
      <c r="C38" s="50">
        <f>SUM(C32:C37)</f>
        <v>0</v>
      </c>
      <c r="D38" s="130">
        <f>SUM(D32:D37)</f>
        <v>0</v>
      </c>
      <c r="E38" s="40"/>
      <c r="F38" s="40"/>
      <c r="G38" s="60">
        <f>SUM(G35:G37)</f>
        <v>0</v>
      </c>
      <c r="H38" s="3"/>
    </row>
    <row r="39" spans="1:8" ht="15.75" thickTop="1"/>
  </sheetData>
  <sheetProtection selectLockedCells="1"/>
  <mergeCells count="8">
    <mergeCell ref="A28:C28"/>
    <mergeCell ref="A31:B31"/>
    <mergeCell ref="A14:C14"/>
    <mergeCell ref="A4:C4"/>
    <mergeCell ref="F4:G4"/>
    <mergeCell ref="F5:G5"/>
    <mergeCell ref="A2:B2"/>
    <mergeCell ref="A1:H1"/>
  </mergeCells>
  <dataValidations count="1">
    <dataValidation type="whole" allowBlank="1" showInputMessage="1" showErrorMessage="1" errorTitle="Update Terms in Months" error="Enter a number between 1 and 12. " promptTitle="Term in Months for Short Term" prompt="Short term can be range from 1 to 12 months." sqref="F37">
      <formula1>0</formula1>
      <formula2>12</formula2>
    </dataValidation>
  </dataValidations>
  <printOptions horizontalCentered="1"/>
  <pageMargins left="0.5" right="0.5" top="0.5" bottom="0.5" header="0.3" footer="0.3"/>
  <pageSetup scale="7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Y33"/>
  <sheetViews>
    <sheetView showGridLines="0" topLeftCell="A22" zoomScaleNormal="100" workbookViewId="0">
      <selection activeCell="C7" sqref="C7"/>
    </sheetView>
  </sheetViews>
  <sheetFormatPr defaultRowHeight="15"/>
  <cols>
    <col min="1" max="1" width="17.28515625" customWidth="1"/>
    <col min="2" max="2" width="6.7109375" customWidth="1"/>
    <col min="3" max="3" width="7.85546875" customWidth="1"/>
    <col min="4" max="4" width="9" customWidth="1"/>
    <col min="5" max="5" width="9.7109375" customWidth="1"/>
    <col min="6" max="6" width="9.5703125" customWidth="1"/>
    <col min="7" max="7" width="11" customWidth="1"/>
    <col min="8" max="8" width="2" customWidth="1"/>
    <col min="9" max="9" width="17.28515625" customWidth="1"/>
    <col min="10" max="10" width="6.7109375" customWidth="1"/>
    <col min="11" max="11" width="7.7109375" customWidth="1"/>
    <col min="12" max="12" width="10.140625" customWidth="1"/>
    <col min="13" max="13" width="9.7109375" customWidth="1"/>
    <col min="14" max="14" width="10.42578125" customWidth="1"/>
    <col min="15" max="15" width="11" customWidth="1"/>
    <col min="16" max="16" width="2.42578125" customWidth="1"/>
    <col min="17" max="17" width="18.28515625" customWidth="1"/>
    <col min="18" max="18" width="6.42578125" customWidth="1"/>
    <col min="19" max="19" width="6.7109375" customWidth="1"/>
    <col min="20" max="20" width="9.7109375" customWidth="1"/>
    <col min="22" max="22" width="8.7109375" customWidth="1"/>
    <col min="23" max="23" width="11.85546875" customWidth="1"/>
    <col min="24" max="24" width="5.5703125" customWidth="1"/>
    <col min="25" max="25" width="30.28515625" customWidth="1"/>
  </cols>
  <sheetData>
    <row r="1" spans="1:25" ht="34.9" customHeight="1">
      <c r="A1" s="140" t="s">
        <v>115</v>
      </c>
      <c r="B1" s="140"/>
      <c r="C1" s="140"/>
      <c r="D1" s="140"/>
      <c r="E1" s="140"/>
      <c r="G1" s="42"/>
      <c r="H1" s="42"/>
      <c r="I1" s="140"/>
      <c r="J1" s="140"/>
      <c r="K1" s="140"/>
      <c r="L1" s="140"/>
      <c r="M1" s="140"/>
      <c r="O1" s="42"/>
      <c r="P1" s="42"/>
    </row>
    <row r="2" spans="1:25" ht="37.9" customHeight="1">
      <c r="A2" s="69" t="str">
        <f>'Start-Up Costs &amp; Funding'!A2</f>
        <v>Company Name</v>
      </c>
      <c r="B2" s="68"/>
      <c r="C2" s="68"/>
      <c r="G2" s="42"/>
      <c r="H2" s="42"/>
      <c r="I2" s="69"/>
      <c r="J2" s="68"/>
      <c r="K2" s="68"/>
      <c r="O2" s="42"/>
      <c r="P2" s="42"/>
    </row>
    <row r="3" spans="1:25" ht="31.15" customHeight="1" thickBot="1">
      <c r="A3" s="156" t="s">
        <v>120</v>
      </c>
      <c r="B3" s="156"/>
      <c r="C3" s="156"/>
      <c r="D3" s="156"/>
      <c r="E3" s="156"/>
      <c r="F3" s="156"/>
      <c r="G3" s="156"/>
      <c r="H3" s="33"/>
      <c r="I3" s="156" t="s">
        <v>121</v>
      </c>
      <c r="J3" s="156"/>
      <c r="K3" s="156"/>
      <c r="L3" s="156"/>
      <c r="M3" s="156"/>
      <c r="N3" s="156"/>
      <c r="O3" s="156"/>
      <c r="P3" s="33"/>
      <c r="Q3" s="156" t="s">
        <v>145</v>
      </c>
      <c r="R3" s="156"/>
      <c r="S3" s="156"/>
      <c r="T3" s="156"/>
      <c r="U3" s="156"/>
      <c r="V3" s="156"/>
      <c r="W3" s="156"/>
      <c r="X3" s="133"/>
      <c r="Y3" s="151" t="s">
        <v>116</v>
      </c>
    </row>
    <row r="4" spans="1:25" ht="11.45" customHeight="1">
      <c r="A4" s="38"/>
      <c r="B4" s="33"/>
      <c r="C4" s="33"/>
      <c r="D4" s="33"/>
      <c r="E4" s="33"/>
      <c r="F4" s="33"/>
      <c r="G4" s="33"/>
      <c r="H4" s="33"/>
      <c r="I4" s="38"/>
      <c r="J4" s="33"/>
      <c r="K4" s="33"/>
      <c r="L4" s="33"/>
      <c r="M4" s="33"/>
      <c r="N4" s="33"/>
      <c r="O4" s="33"/>
      <c r="P4" s="33"/>
      <c r="Y4" s="151"/>
    </row>
    <row r="5" spans="1:25" ht="31.15" customHeight="1">
      <c r="A5" s="81" t="s">
        <v>122</v>
      </c>
      <c r="B5" s="82" t="s">
        <v>123</v>
      </c>
      <c r="C5" s="76" t="s">
        <v>81</v>
      </c>
      <c r="D5" s="76" t="s">
        <v>82</v>
      </c>
      <c r="E5" s="76" t="s">
        <v>114</v>
      </c>
      <c r="F5" s="76" t="s">
        <v>64</v>
      </c>
      <c r="G5" s="76" t="s">
        <v>112</v>
      </c>
      <c r="H5" s="37"/>
      <c r="I5" s="81" t="s">
        <v>122</v>
      </c>
      <c r="J5" s="82" t="s">
        <v>123</v>
      </c>
      <c r="K5" s="76" t="s">
        <v>81</v>
      </c>
      <c r="L5" s="76" t="s">
        <v>82</v>
      </c>
      <c r="M5" s="76" t="s">
        <v>114</v>
      </c>
      <c r="N5" s="76" t="s">
        <v>64</v>
      </c>
      <c r="O5" s="76" t="s">
        <v>112</v>
      </c>
      <c r="P5" s="37"/>
      <c r="Q5" s="81" t="s">
        <v>122</v>
      </c>
      <c r="R5" s="82" t="s">
        <v>123</v>
      </c>
      <c r="S5" s="76" t="s">
        <v>81</v>
      </c>
      <c r="T5" s="76" t="s">
        <v>82</v>
      </c>
      <c r="U5" s="76" t="s">
        <v>114</v>
      </c>
      <c r="V5" s="76" t="s">
        <v>64</v>
      </c>
      <c r="W5" s="76" t="s">
        <v>112</v>
      </c>
      <c r="X5" s="136"/>
      <c r="Y5" s="151"/>
    </row>
    <row r="6" spans="1:25" ht="14.45" customHeight="1">
      <c r="A6" s="64" t="s">
        <v>105</v>
      </c>
      <c r="B6" s="77"/>
      <c r="C6" s="80"/>
      <c r="D6" s="117">
        <f>B6*C6</f>
        <v>0</v>
      </c>
      <c r="E6" s="80"/>
      <c r="F6" s="117">
        <f>D6-(B6*E6)</f>
        <v>0</v>
      </c>
      <c r="G6" s="78" t="str">
        <f t="shared" ref="G6:G13" si="0">IFERROR(F6/D6,"")</f>
        <v/>
      </c>
      <c r="I6" s="64" t="str">
        <f>$A6</f>
        <v>Product / Service 1</v>
      </c>
      <c r="J6" s="77"/>
      <c r="K6" s="80">
        <f>IF($I6=$A6,C6,"")</f>
        <v>0</v>
      </c>
      <c r="L6" s="117">
        <f>J6*K6</f>
        <v>0</v>
      </c>
      <c r="M6" s="80">
        <f t="shared" ref="M6:M13" si="1">IF($I6=$A6,E6,"")</f>
        <v>0</v>
      </c>
      <c r="N6" s="117">
        <f>L6-(J6*M6)</f>
        <v>0</v>
      </c>
      <c r="O6" s="78" t="str">
        <f t="shared" ref="O6:O13" si="2">IFERROR(N6/L6,"")</f>
        <v/>
      </c>
      <c r="Q6" s="64" t="str">
        <f>$A6</f>
        <v>Product / Service 1</v>
      </c>
      <c r="R6" s="77"/>
      <c r="S6" s="80">
        <f>IF($Q6=$I6,K6,"")</f>
        <v>0</v>
      </c>
      <c r="T6" s="117">
        <f>R6*S6</f>
        <v>0</v>
      </c>
      <c r="U6" s="80">
        <f>IF($Q6=$I6,M6,"")</f>
        <v>0</v>
      </c>
      <c r="V6" s="117">
        <f>T6-(R6*U6)</f>
        <v>0</v>
      </c>
      <c r="W6" s="78" t="str">
        <f t="shared" ref="W6:W13" si="3">IFERROR(V6/T6,"")</f>
        <v/>
      </c>
      <c r="X6" s="134"/>
      <c r="Y6" s="151"/>
    </row>
    <row r="7" spans="1:25" ht="14.45" customHeight="1">
      <c r="A7" s="64" t="s">
        <v>106</v>
      </c>
      <c r="B7" s="77"/>
      <c r="C7" s="80"/>
      <c r="D7" s="117">
        <f t="shared" ref="D7:D13" si="4">B7*C7</f>
        <v>0</v>
      </c>
      <c r="E7" s="80"/>
      <c r="F7" s="117">
        <f t="shared" ref="F7:F13" si="5">D7-(B7*E7)</f>
        <v>0</v>
      </c>
      <c r="G7" s="78" t="str">
        <f t="shared" si="0"/>
        <v/>
      </c>
      <c r="I7" s="64" t="str">
        <f t="shared" ref="I7:I13" si="6">$A7</f>
        <v>Product / Service 2</v>
      </c>
      <c r="J7" s="77"/>
      <c r="K7" s="80">
        <f t="shared" ref="K7:K13" si="7">IF($I7=$A7,C7,"")</f>
        <v>0</v>
      </c>
      <c r="L7" s="117">
        <f t="shared" ref="L7:L13" si="8">J7*K7</f>
        <v>0</v>
      </c>
      <c r="M7" s="80">
        <f t="shared" si="1"/>
        <v>0</v>
      </c>
      <c r="N7" s="117">
        <f t="shared" ref="N7:N13" si="9">L7-(J7*M7)</f>
        <v>0</v>
      </c>
      <c r="O7" s="78" t="str">
        <f t="shared" si="2"/>
        <v/>
      </c>
      <c r="Q7" s="64" t="str">
        <f t="shared" ref="Q7:Q13" si="10">$A7</f>
        <v>Product / Service 2</v>
      </c>
      <c r="R7" s="77"/>
      <c r="S7" s="80">
        <f t="shared" ref="S7:U13" si="11">IF($Q7=$I7,K7,"")</f>
        <v>0</v>
      </c>
      <c r="T7" s="117">
        <f t="shared" ref="T7:T13" si="12">R7*S7</f>
        <v>0</v>
      </c>
      <c r="U7" s="80">
        <f t="shared" si="11"/>
        <v>0</v>
      </c>
      <c r="V7" s="117">
        <f t="shared" ref="V7:V13" si="13">T7-(R7*U7)</f>
        <v>0</v>
      </c>
      <c r="W7" s="78" t="str">
        <f t="shared" si="3"/>
        <v/>
      </c>
      <c r="X7" s="134"/>
      <c r="Y7" s="151"/>
    </row>
    <row r="8" spans="1:25" ht="14.45" customHeight="1">
      <c r="A8" s="64" t="s">
        <v>107</v>
      </c>
      <c r="B8" s="77"/>
      <c r="C8" s="80"/>
      <c r="D8" s="117">
        <f t="shared" si="4"/>
        <v>0</v>
      </c>
      <c r="E8" s="80"/>
      <c r="F8" s="117">
        <f t="shared" si="5"/>
        <v>0</v>
      </c>
      <c r="G8" s="78" t="str">
        <f t="shared" si="0"/>
        <v/>
      </c>
      <c r="I8" s="64" t="str">
        <f t="shared" si="6"/>
        <v>Product / Service 3</v>
      </c>
      <c r="J8" s="77"/>
      <c r="K8" s="80">
        <f t="shared" si="7"/>
        <v>0</v>
      </c>
      <c r="L8" s="117">
        <f t="shared" si="8"/>
        <v>0</v>
      </c>
      <c r="M8" s="80">
        <f t="shared" si="1"/>
        <v>0</v>
      </c>
      <c r="N8" s="117">
        <f t="shared" si="9"/>
        <v>0</v>
      </c>
      <c r="O8" s="78" t="str">
        <f t="shared" si="2"/>
        <v/>
      </c>
      <c r="Q8" s="64" t="str">
        <f t="shared" si="10"/>
        <v>Product / Service 3</v>
      </c>
      <c r="R8" s="77"/>
      <c r="S8" s="80">
        <f t="shared" si="11"/>
        <v>0</v>
      </c>
      <c r="T8" s="117">
        <f t="shared" si="12"/>
        <v>0</v>
      </c>
      <c r="U8" s="80">
        <f t="shared" si="11"/>
        <v>0</v>
      </c>
      <c r="V8" s="117">
        <f t="shared" si="13"/>
        <v>0</v>
      </c>
      <c r="W8" s="78" t="str">
        <f t="shared" si="3"/>
        <v/>
      </c>
      <c r="X8" s="134"/>
      <c r="Y8" s="151"/>
    </row>
    <row r="9" spans="1:25" ht="14.45" customHeight="1">
      <c r="A9" s="64" t="s">
        <v>108</v>
      </c>
      <c r="B9" s="77"/>
      <c r="C9" s="80"/>
      <c r="D9" s="117">
        <f t="shared" si="4"/>
        <v>0</v>
      </c>
      <c r="E9" s="80"/>
      <c r="F9" s="117">
        <f t="shared" si="5"/>
        <v>0</v>
      </c>
      <c r="G9" s="78" t="str">
        <f t="shared" si="0"/>
        <v/>
      </c>
      <c r="I9" s="64" t="str">
        <f t="shared" si="6"/>
        <v>Product / Service 4</v>
      </c>
      <c r="J9" s="77"/>
      <c r="K9" s="80">
        <f t="shared" si="7"/>
        <v>0</v>
      </c>
      <c r="L9" s="117">
        <f t="shared" si="8"/>
        <v>0</v>
      </c>
      <c r="M9" s="80">
        <f t="shared" si="1"/>
        <v>0</v>
      </c>
      <c r="N9" s="117">
        <f t="shared" si="9"/>
        <v>0</v>
      </c>
      <c r="O9" s="78" t="str">
        <f t="shared" si="2"/>
        <v/>
      </c>
      <c r="Q9" s="64" t="str">
        <f t="shared" si="10"/>
        <v>Product / Service 4</v>
      </c>
      <c r="R9" s="77"/>
      <c r="S9" s="80">
        <f t="shared" si="11"/>
        <v>0</v>
      </c>
      <c r="T9" s="117">
        <f t="shared" si="12"/>
        <v>0</v>
      </c>
      <c r="U9" s="80">
        <f t="shared" si="11"/>
        <v>0</v>
      </c>
      <c r="V9" s="117">
        <f t="shared" si="13"/>
        <v>0</v>
      </c>
      <c r="W9" s="78" t="str">
        <f t="shared" si="3"/>
        <v/>
      </c>
      <c r="X9" s="134"/>
      <c r="Y9" s="151"/>
    </row>
    <row r="10" spans="1:25" ht="14.45" customHeight="1">
      <c r="A10" s="64" t="s">
        <v>109</v>
      </c>
      <c r="B10" s="77"/>
      <c r="C10" s="80">
        <v>0</v>
      </c>
      <c r="D10" s="117">
        <f t="shared" si="4"/>
        <v>0</v>
      </c>
      <c r="E10" s="80">
        <v>0</v>
      </c>
      <c r="F10" s="117">
        <f t="shared" si="5"/>
        <v>0</v>
      </c>
      <c r="G10" s="78" t="str">
        <f t="shared" si="0"/>
        <v/>
      </c>
      <c r="I10" s="64" t="str">
        <f t="shared" si="6"/>
        <v>Product / Service 5</v>
      </c>
      <c r="J10" s="77"/>
      <c r="K10" s="80">
        <f t="shared" si="7"/>
        <v>0</v>
      </c>
      <c r="L10" s="117">
        <f t="shared" si="8"/>
        <v>0</v>
      </c>
      <c r="M10" s="80">
        <f t="shared" si="1"/>
        <v>0</v>
      </c>
      <c r="N10" s="117">
        <f t="shared" si="9"/>
        <v>0</v>
      </c>
      <c r="O10" s="78" t="str">
        <f t="shared" si="2"/>
        <v/>
      </c>
      <c r="Q10" s="64" t="str">
        <f t="shared" si="10"/>
        <v>Product / Service 5</v>
      </c>
      <c r="R10" s="77"/>
      <c r="S10" s="80">
        <f t="shared" si="11"/>
        <v>0</v>
      </c>
      <c r="T10" s="117">
        <f t="shared" si="12"/>
        <v>0</v>
      </c>
      <c r="U10" s="80">
        <f t="shared" si="11"/>
        <v>0</v>
      </c>
      <c r="V10" s="117">
        <f t="shared" si="13"/>
        <v>0</v>
      </c>
      <c r="W10" s="78" t="str">
        <f t="shared" si="3"/>
        <v/>
      </c>
      <c r="X10" s="134"/>
      <c r="Y10" s="151"/>
    </row>
    <row r="11" spans="1:25" ht="14.45" customHeight="1">
      <c r="A11" s="64" t="s">
        <v>110</v>
      </c>
      <c r="B11" s="77"/>
      <c r="C11" s="80"/>
      <c r="D11" s="117">
        <f t="shared" si="4"/>
        <v>0</v>
      </c>
      <c r="E11" s="80"/>
      <c r="F11" s="117">
        <f t="shared" si="5"/>
        <v>0</v>
      </c>
      <c r="G11" s="78" t="str">
        <f t="shared" si="0"/>
        <v/>
      </c>
      <c r="I11" s="64" t="str">
        <f t="shared" si="6"/>
        <v>Product / Service 6</v>
      </c>
      <c r="J11" s="77"/>
      <c r="K11" s="80">
        <f t="shared" si="7"/>
        <v>0</v>
      </c>
      <c r="L11" s="117">
        <f t="shared" si="8"/>
        <v>0</v>
      </c>
      <c r="M11" s="80">
        <f t="shared" si="1"/>
        <v>0</v>
      </c>
      <c r="N11" s="117">
        <f t="shared" si="9"/>
        <v>0</v>
      </c>
      <c r="O11" s="78" t="str">
        <f t="shared" si="2"/>
        <v/>
      </c>
      <c r="Q11" s="64" t="str">
        <f t="shared" si="10"/>
        <v>Product / Service 6</v>
      </c>
      <c r="R11" s="77"/>
      <c r="S11" s="80">
        <f t="shared" si="11"/>
        <v>0</v>
      </c>
      <c r="T11" s="117">
        <f t="shared" si="12"/>
        <v>0</v>
      </c>
      <c r="U11" s="80">
        <f t="shared" si="11"/>
        <v>0</v>
      </c>
      <c r="V11" s="117">
        <f t="shared" si="13"/>
        <v>0</v>
      </c>
      <c r="W11" s="78" t="str">
        <f t="shared" si="3"/>
        <v/>
      </c>
      <c r="X11" s="134"/>
      <c r="Y11" s="151"/>
    </row>
    <row r="12" spans="1:25" ht="14.45" customHeight="1">
      <c r="A12" s="64" t="s">
        <v>111</v>
      </c>
      <c r="B12" s="77"/>
      <c r="C12" s="80"/>
      <c r="D12" s="117">
        <f t="shared" si="4"/>
        <v>0</v>
      </c>
      <c r="E12" s="80"/>
      <c r="F12" s="117">
        <f t="shared" si="5"/>
        <v>0</v>
      </c>
      <c r="G12" s="78" t="str">
        <f t="shared" si="0"/>
        <v/>
      </c>
      <c r="I12" s="64" t="str">
        <f t="shared" si="6"/>
        <v>Product / Service 7</v>
      </c>
      <c r="J12" s="77"/>
      <c r="K12" s="80">
        <f t="shared" si="7"/>
        <v>0</v>
      </c>
      <c r="L12" s="117">
        <f t="shared" si="8"/>
        <v>0</v>
      </c>
      <c r="M12" s="80">
        <f t="shared" si="1"/>
        <v>0</v>
      </c>
      <c r="N12" s="117">
        <f t="shared" si="9"/>
        <v>0</v>
      </c>
      <c r="O12" s="78" t="str">
        <f t="shared" si="2"/>
        <v/>
      </c>
      <c r="Q12" s="64" t="str">
        <f t="shared" si="10"/>
        <v>Product / Service 7</v>
      </c>
      <c r="R12" s="77"/>
      <c r="S12" s="80">
        <f t="shared" si="11"/>
        <v>0</v>
      </c>
      <c r="T12" s="117">
        <f t="shared" si="12"/>
        <v>0</v>
      </c>
      <c r="U12" s="80">
        <f t="shared" si="11"/>
        <v>0</v>
      </c>
      <c r="V12" s="117">
        <f t="shared" si="13"/>
        <v>0</v>
      </c>
      <c r="W12" s="78" t="str">
        <f t="shared" si="3"/>
        <v/>
      </c>
      <c r="X12" s="134"/>
      <c r="Y12" s="151"/>
    </row>
    <row r="13" spans="1:25" ht="14.45" customHeight="1">
      <c r="A13" s="64" t="s">
        <v>113</v>
      </c>
      <c r="B13" s="77"/>
      <c r="C13" s="80"/>
      <c r="D13" s="117">
        <f t="shared" si="4"/>
        <v>0</v>
      </c>
      <c r="E13" s="80"/>
      <c r="F13" s="117">
        <f t="shared" si="5"/>
        <v>0</v>
      </c>
      <c r="G13" s="78" t="str">
        <f t="shared" si="0"/>
        <v/>
      </c>
      <c r="I13" s="64" t="str">
        <f t="shared" si="6"/>
        <v>Product / Service 8</v>
      </c>
      <c r="J13" s="77"/>
      <c r="K13" s="80">
        <f t="shared" si="7"/>
        <v>0</v>
      </c>
      <c r="L13" s="117">
        <f t="shared" si="8"/>
        <v>0</v>
      </c>
      <c r="M13" s="80">
        <f t="shared" si="1"/>
        <v>0</v>
      </c>
      <c r="N13" s="117">
        <f t="shared" si="9"/>
        <v>0</v>
      </c>
      <c r="O13" s="78" t="str">
        <f t="shared" si="2"/>
        <v/>
      </c>
      <c r="Q13" s="64" t="str">
        <f t="shared" si="10"/>
        <v>Product / Service 8</v>
      </c>
      <c r="R13" s="77"/>
      <c r="S13" s="80">
        <f t="shared" si="11"/>
        <v>0</v>
      </c>
      <c r="T13" s="117">
        <f t="shared" si="12"/>
        <v>0</v>
      </c>
      <c r="U13" s="80">
        <f t="shared" si="11"/>
        <v>0</v>
      </c>
      <c r="V13" s="117">
        <f t="shared" si="13"/>
        <v>0</v>
      </c>
      <c r="W13" s="78" t="str">
        <f t="shared" si="3"/>
        <v/>
      </c>
      <c r="X13" s="134"/>
      <c r="Y13" s="151"/>
    </row>
    <row r="14" spans="1:25" s="65" customFormat="1" ht="19.5" thickBot="1">
      <c r="A14" s="152" t="s">
        <v>19</v>
      </c>
      <c r="B14" s="153"/>
      <c r="C14" s="154"/>
      <c r="D14" s="118">
        <f>SUM(D6:D13)</f>
        <v>0</v>
      </c>
      <c r="E14" s="83"/>
      <c r="F14" s="118">
        <f>SUM(F6:F13)</f>
        <v>0</v>
      </c>
      <c r="G14" s="79" t="e">
        <f>CONCATENATE(ROUND(AVERAGE(G6:G13)*100,1),"% Average")</f>
        <v>#DIV/0!</v>
      </c>
      <c r="I14" s="152" t="s">
        <v>19</v>
      </c>
      <c r="J14" s="153"/>
      <c r="K14" s="154"/>
      <c r="L14" s="118">
        <f>SUM(L6:L13)</f>
        <v>0</v>
      </c>
      <c r="M14" s="83"/>
      <c r="N14" s="118">
        <f>SUM(N6:N13)</f>
        <v>0</v>
      </c>
      <c r="O14" s="79" t="e">
        <f>CONCATENATE(ROUND(AVERAGE(O6:O13)*100,1),"% Average")</f>
        <v>#DIV/0!</v>
      </c>
      <c r="Q14" s="152" t="s">
        <v>19</v>
      </c>
      <c r="R14" s="153"/>
      <c r="S14" s="154"/>
      <c r="T14" s="118">
        <f>SUM(T6:T13)</f>
        <v>0</v>
      </c>
      <c r="U14" s="83"/>
      <c r="V14" s="118">
        <f>SUM(V6:V13)</f>
        <v>0</v>
      </c>
      <c r="W14" s="79" t="e">
        <f>CONCATENATE(ROUND(AVERAGE(W6:W13)*100,1),"% Average")</f>
        <v>#DIV/0!</v>
      </c>
      <c r="X14" s="135"/>
      <c r="Y14" s="151"/>
    </row>
    <row r="15" spans="1:25" ht="15" customHeight="1" thickTop="1">
      <c r="G15" s="105" t="e">
        <f>1-AVERAGE(G6:G9)</f>
        <v>#DIV/0!</v>
      </c>
      <c r="Y15" s="151"/>
    </row>
    <row r="16" spans="1:25" ht="31.15" customHeight="1">
      <c r="H16" s="33"/>
      <c r="L16" s="29"/>
      <c r="P16" s="33"/>
      <c r="R16" s="63"/>
      <c r="S16" s="63"/>
      <c r="U16" s="63"/>
      <c r="V16" s="63"/>
      <c r="Y16" s="151"/>
    </row>
    <row r="17" spans="1:25" ht="11.45" customHeight="1">
      <c r="H17" s="33"/>
      <c r="P17" s="33"/>
      <c r="Q17" s="67"/>
      <c r="Y17" s="67"/>
    </row>
    <row r="18" spans="1:25" ht="15.75">
      <c r="H18" s="37"/>
      <c r="P18" s="37"/>
      <c r="Q18" s="67"/>
      <c r="Y18" s="67"/>
    </row>
    <row r="19" spans="1:25" ht="14.45" customHeight="1">
      <c r="Q19" s="67"/>
      <c r="R19" s="155"/>
      <c r="Y19" s="67"/>
    </row>
    <row r="20" spans="1:25" ht="15.6" customHeight="1">
      <c r="Q20" s="67"/>
      <c r="R20" s="155"/>
      <c r="Y20" s="67"/>
    </row>
    <row r="21" spans="1:25" ht="15.6" customHeight="1">
      <c r="Q21" s="67"/>
      <c r="R21" s="155"/>
      <c r="Y21" s="67"/>
    </row>
    <row r="22" spans="1:25" ht="15.6" customHeight="1">
      <c r="R22" s="155"/>
    </row>
    <row r="23" spans="1:25" ht="15.6" customHeight="1">
      <c r="R23" s="155"/>
    </row>
    <row r="24" spans="1:25" ht="15.6" customHeight="1">
      <c r="Q24" s="66"/>
      <c r="R24" s="155"/>
      <c r="Y24" s="131"/>
    </row>
    <row r="25" spans="1:25" ht="15.6" customHeight="1">
      <c r="Q25" s="66"/>
      <c r="R25" s="155"/>
      <c r="Y25" s="131"/>
    </row>
    <row r="26" spans="1:25" ht="14.45" customHeight="1">
      <c r="Q26" s="66"/>
      <c r="Y26" s="131"/>
    </row>
    <row r="27" spans="1:25" s="65" customFormat="1" ht="15.75">
      <c r="A27"/>
      <c r="B27"/>
      <c r="C27"/>
      <c r="D27"/>
      <c r="E27"/>
      <c r="F27"/>
      <c r="G27"/>
      <c r="I27"/>
      <c r="J27"/>
      <c r="K27"/>
      <c r="L27"/>
      <c r="M27"/>
      <c r="N27"/>
      <c r="O27"/>
      <c r="Q27" s="66"/>
      <c r="Y27" s="131"/>
    </row>
    <row r="31" spans="1:25" ht="6.4" customHeight="1"/>
    <row r="33" ht="6" customHeight="1"/>
  </sheetData>
  <sheetProtection selectLockedCells="1"/>
  <mergeCells count="10">
    <mergeCell ref="Y3:Y16"/>
    <mergeCell ref="A1:E1"/>
    <mergeCell ref="A14:C14"/>
    <mergeCell ref="R19:R25"/>
    <mergeCell ref="I1:M1"/>
    <mergeCell ref="I14:K14"/>
    <mergeCell ref="A3:G3"/>
    <mergeCell ref="I3:O3"/>
    <mergeCell ref="Q14:S14"/>
    <mergeCell ref="Q3:W3"/>
  </mergeCells>
  <pageMargins left="0.25" right="0.25" top="0.75" bottom="0.75" header="0.3" footer="0.3"/>
  <pageSetup scale="61" orientation="landscape" horizontalDpi="1200" verticalDpi="1200" r:id="rId1"/>
  <colBreaks count="2" manualBreakCount="2">
    <brk id="8" max="13" man="1"/>
    <brk id="16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0"/>
  <sheetViews>
    <sheetView showGridLines="0" zoomScaleNormal="100" workbookViewId="0">
      <selection activeCell="A2" sqref="A2"/>
    </sheetView>
  </sheetViews>
  <sheetFormatPr defaultColWidth="9.28515625" defaultRowHeight="15.75"/>
  <cols>
    <col min="1" max="1" width="24.28515625" style="5" customWidth="1"/>
    <col min="2" max="2" width="10.7109375" style="5" customWidth="1"/>
    <col min="3" max="3" width="8.5703125" style="5" customWidth="1"/>
    <col min="4" max="4" width="9.7109375" style="5" customWidth="1"/>
    <col min="5" max="5" width="11.140625" style="5" customWidth="1"/>
    <col min="6" max="6" width="10.7109375" style="5" customWidth="1"/>
    <col min="7" max="7" width="3.7109375" style="5" customWidth="1"/>
    <col min="8" max="8" width="24.5703125" style="5" customWidth="1"/>
    <col min="9" max="10" width="9.28515625" style="5"/>
    <col min="11" max="11" width="10.28515625" style="5" customWidth="1"/>
    <col min="12" max="12" width="11.7109375" style="5" customWidth="1"/>
    <col min="13" max="13" width="12.5703125" style="5" customWidth="1"/>
    <col min="14" max="14" width="5.7109375" style="5" customWidth="1"/>
    <col min="15" max="15" width="28.28515625" style="5" customWidth="1"/>
    <col min="16" max="17" width="9.28515625" style="5"/>
    <col min="18" max="18" width="11.7109375" style="5" customWidth="1"/>
    <col min="19" max="19" width="11.42578125" style="5" customWidth="1"/>
    <col min="20" max="20" width="11.7109375" style="5" customWidth="1"/>
    <col min="21" max="21" width="7.85546875" style="5" customWidth="1"/>
    <col min="22" max="22" width="37" style="5" customWidth="1"/>
    <col min="23" max="16384" width="9.28515625" style="5"/>
  </cols>
  <sheetData>
    <row r="1" spans="1:22" customFormat="1" ht="34.9" customHeight="1">
      <c r="A1" s="140" t="s">
        <v>68</v>
      </c>
      <c r="B1" s="140"/>
      <c r="C1" s="140"/>
      <c r="D1" s="140"/>
      <c r="E1" s="140"/>
      <c r="G1" s="42"/>
      <c r="H1" s="42"/>
    </row>
    <row r="2" spans="1:22" customFormat="1" ht="37.9" customHeight="1">
      <c r="A2" s="69" t="str">
        <f>'Start-Up Costs &amp; Funding'!A2</f>
        <v>Company Name</v>
      </c>
      <c r="B2" s="68"/>
      <c r="C2" s="68"/>
      <c r="G2" s="42"/>
      <c r="H2" s="42"/>
    </row>
    <row r="3" spans="1:22" ht="18" thickBot="1">
      <c r="A3" s="166" t="s">
        <v>75</v>
      </c>
      <c r="B3" s="166"/>
      <c r="C3" s="166"/>
      <c r="D3" s="166"/>
      <c r="E3" s="166"/>
      <c r="F3" s="166"/>
      <c r="H3" s="166" t="s">
        <v>118</v>
      </c>
      <c r="I3" s="166"/>
      <c r="J3" s="166"/>
      <c r="K3" s="166"/>
      <c r="L3" s="166"/>
      <c r="M3" s="166"/>
      <c r="O3" s="166" t="s">
        <v>149</v>
      </c>
      <c r="P3" s="166"/>
      <c r="Q3" s="166"/>
      <c r="R3" s="166"/>
      <c r="S3" s="166"/>
      <c r="T3" s="166"/>
    </row>
    <row r="4" spans="1:22" ht="6.6" customHeight="1">
      <c r="A4" s="84"/>
      <c r="B4" s="84"/>
      <c r="C4" s="84"/>
      <c r="D4" s="84"/>
      <c r="E4" s="84"/>
      <c r="F4" s="84"/>
      <c r="H4" s="84"/>
      <c r="I4" s="84"/>
      <c r="J4" s="84"/>
      <c r="K4" s="84"/>
      <c r="L4" s="84"/>
      <c r="M4" s="84"/>
    </row>
    <row r="5" spans="1:22" ht="75">
      <c r="A5" s="81" t="s">
        <v>69</v>
      </c>
      <c r="B5" s="82" t="s">
        <v>76</v>
      </c>
      <c r="C5" s="82" t="s">
        <v>70</v>
      </c>
      <c r="D5" s="82" t="s">
        <v>71</v>
      </c>
      <c r="E5" s="82" t="s">
        <v>72</v>
      </c>
      <c r="F5" s="82" t="s">
        <v>119</v>
      </c>
      <c r="G5" s="15"/>
      <c r="H5" s="81" t="s">
        <v>69</v>
      </c>
      <c r="I5" s="82" t="s">
        <v>76</v>
      </c>
      <c r="J5" s="82" t="s">
        <v>70</v>
      </c>
      <c r="K5" s="82" t="s">
        <v>71</v>
      </c>
      <c r="L5" s="82" t="s">
        <v>72</v>
      </c>
      <c r="M5" s="82" t="s">
        <v>119</v>
      </c>
      <c r="O5" s="81" t="s">
        <v>69</v>
      </c>
      <c r="P5" s="82" t="s">
        <v>76</v>
      </c>
      <c r="Q5" s="82" t="s">
        <v>70</v>
      </c>
      <c r="R5" s="82" t="s">
        <v>71</v>
      </c>
      <c r="S5" s="82" t="s">
        <v>72</v>
      </c>
      <c r="T5" s="82" t="s">
        <v>119</v>
      </c>
    </row>
    <row r="6" spans="1:22" ht="15" customHeight="1">
      <c r="A6" s="16" t="s">
        <v>77</v>
      </c>
      <c r="B6" s="72"/>
      <c r="C6" s="52"/>
      <c r="D6" s="71"/>
      <c r="E6" s="17">
        <f>(C6*D6*B6)*52/12</f>
        <v>0</v>
      </c>
      <c r="F6" s="17">
        <f>E6*12</f>
        <v>0</v>
      </c>
      <c r="G6" s="15"/>
      <c r="H6" s="16" t="s">
        <v>77</v>
      </c>
      <c r="I6" s="72"/>
      <c r="J6" s="52"/>
      <c r="K6" s="71"/>
      <c r="L6" s="17">
        <f>(J6*K6*I6)*52/12</f>
        <v>0</v>
      </c>
      <c r="M6" s="17">
        <f>L6*12</f>
        <v>0</v>
      </c>
      <c r="O6" s="16" t="s">
        <v>77</v>
      </c>
      <c r="P6" s="72"/>
      <c r="Q6" s="52"/>
      <c r="R6" s="71"/>
      <c r="S6" s="17">
        <f>(Q6*R6*P6)*52/12</f>
        <v>0</v>
      </c>
      <c r="T6" s="17">
        <f>S6*12</f>
        <v>0</v>
      </c>
      <c r="V6" s="143" t="s">
        <v>150</v>
      </c>
    </row>
    <row r="7" spans="1:22" ht="15" customHeight="1">
      <c r="A7" s="18" t="s">
        <v>39</v>
      </c>
      <c r="B7" s="72"/>
      <c r="C7" s="52"/>
      <c r="D7" s="71"/>
      <c r="E7" s="19">
        <f>(C7*D7*B7)*52/12</f>
        <v>0</v>
      </c>
      <c r="F7" s="19">
        <f t="shared" ref="F7:F21" si="0">E7*12</f>
        <v>0</v>
      </c>
      <c r="G7" s="15"/>
      <c r="H7" s="18" t="s">
        <v>39</v>
      </c>
      <c r="I7" s="72"/>
      <c r="J7" s="52"/>
      <c r="K7" s="71"/>
      <c r="L7" s="19">
        <f>(J7*K7*I7)*52/12</f>
        <v>0</v>
      </c>
      <c r="M7" s="19">
        <f t="shared" ref="M7:M21" si="1">L7*12</f>
        <v>0</v>
      </c>
      <c r="O7" s="18" t="s">
        <v>39</v>
      </c>
      <c r="P7" s="72"/>
      <c r="Q7" s="52"/>
      <c r="R7" s="71"/>
      <c r="S7" s="19">
        <f>(Q7*R7*P7)*52/12</f>
        <v>0</v>
      </c>
      <c r="T7" s="19">
        <f t="shared" ref="T7:T9" si="2">S7*12</f>
        <v>0</v>
      </c>
      <c r="V7" s="144"/>
    </row>
    <row r="8" spans="1:22" ht="15" customHeight="1">
      <c r="A8" s="18" t="s">
        <v>40</v>
      </c>
      <c r="B8" s="72"/>
      <c r="C8" s="52"/>
      <c r="D8" s="71"/>
      <c r="E8" s="19">
        <f>(C8*D8*B8)*52/12</f>
        <v>0</v>
      </c>
      <c r="F8" s="19">
        <f t="shared" si="0"/>
        <v>0</v>
      </c>
      <c r="G8" s="15"/>
      <c r="H8" s="18" t="s">
        <v>40</v>
      </c>
      <c r="I8" s="72"/>
      <c r="J8" s="52"/>
      <c r="K8" s="71"/>
      <c r="L8" s="19">
        <f>(J8*K8*I8)*52/12</f>
        <v>0</v>
      </c>
      <c r="M8" s="19">
        <f t="shared" si="1"/>
        <v>0</v>
      </c>
      <c r="O8" s="18" t="s">
        <v>40</v>
      </c>
      <c r="P8" s="72"/>
      <c r="Q8" s="52"/>
      <c r="R8" s="71"/>
      <c r="S8" s="19">
        <f>(Q8*R8*P8)*52/12</f>
        <v>0</v>
      </c>
      <c r="T8" s="19">
        <f t="shared" si="2"/>
        <v>0</v>
      </c>
      <c r="V8" s="144"/>
    </row>
    <row r="9" spans="1:22" ht="15" customHeight="1">
      <c r="A9" s="20" t="s">
        <v>41</v>
      </c>
      <c r="B9" s="21">
        <f>SUM(B6:B8)</f>
        <v>0</v>
      </c>
      <c r="C9" s="22">
        <f>SUM(C6:C8)</f>
        <v>0</v>
      </c>
      <c r="D9" s="23">
        <f>SUM(D6:D8)</f>
        <v>0</v>
      </c>
      <c r="E9" s="73">
        <f>SUM(E6:E8)</f>
        <v>0</v>
      </c>
      <c r="F9" s="73">
        <f t="shared" si="0"/>
        <v>0</v>
      </c>
      <c r="G9" s="15"/>
      <c r="H9" s="20" t="s">
        <v>41</v>
      </c>
      <c r="I9" s="21">
        <f>SUM(I6:I8)</f>
        <v>0</v>
      </c>
      <c r="J9" s="22">
        <f>SUM(J6:J8)</f>
        <v>0</v>
      </c>
      <c r="K9" s="23">
        <f>SUM(K6:K8)</f>
        <v>0</v>
      </c>
      <c r="L9" s="73">
        <f>SUM(L6:L8)</f>
        <v>0</v>
      </c>
      <c r="M9" s="73">
        <f t="shared" si="1"/>
        <v>0</v>
      </c>
      <c r="O9" s="20" t="s">
        <v>41</v>
      </c>
      <c r="P9" s="21">
        <f>SUM(P6:P8)</f>
        <v>0</v>
      </c>
      <c r="Q9" s="22">
        <f>SUM(Q6:Q8)</f>
        <v>0</v>
      </c>
      <c r="R9" s="23">
        <f>SUM(R6:R8)</f>
        <v>0</v>
      </c>
      <c r="S9" s="73">
        <f>SUM(S6:S8)</f>
        <v>0</v>
      </c>
      <c r="T9" s="73">
        <f t="shared" si="2"/>
        <v>0</v>
      </c>
      <c r="V9" s="145"/>
    </row>
    <row r="10" spans="1:22" ht="15" customHeight="1">
      <c r="A10" s="85"/>
      <c r="B10" s="85"/>
      <c r="C10" s="86"/>
      <c r="D10" s="87"/>
      <c r="E10" s="87"/>
      <c r="F10" s="88"/>
      <c r="G10" s="15"/>
      <c r="H10" s="85"/>
      <c r="I10" s="85"/>
      <c r="J10" s="86"/>
      <c r="K10" s="87"/>
      <c r="L10" s="87"/>
      <c r="M10" s="88"/>
      <c r="O10" s="85"/>
      <c r="P10" s="85"/>
      <c r="Q10" s="86"/>
      <c r="R10" s="87"/>
      <c r="S10" s="87"/>
      <c r="T10" s="88"/>
      <c r="V10" s="132"/>
    </row>
    <row r="11" spans="1:22" ht="51" thickBot="1">
      <c r="A11" s="177" t="s">
        <v>42</v>
      </c>
      <c r="B11" s="178"/>
      <c r="C11" s="179"/>
      <c r="D11" s="6"/>
      <c r="E11" s="7" t="s">
        <v>73</v>
      </c>
      <c r="F11" s="7" t="s">
        <v>78</v>
      </c>
      <c r="G11" s="15"/>
      <c r="H11" s="6" t="s">
        <v>42</v>
      </c>
      <c r="I11" s="6"/>
      <c r="J11" s="7"/>
      <c r="K11" s="6"/>
      <c r="L11" s="7" t="s">
        <v>73</v>
      </c>
      <c r="M11" s="7" t="s">
        <v>78</v>
      </c>
      <c r="O11" s="6" t="s">
        <v>42</v>
      </c>
      <c r="P11" s="6"/>
      <c r="Q11" s="7"/>
      <c r="R11" s="6"/>
      <c r="S11" s="7" t="s">
        <v>73</v>
      </c>
      <c r="T11" s="7" t="s">
        <v>78</v>
      </c>
      <c r="V11" s="132"/>
    </row>
    <row r="12" spans="1:22" ht="15.6" customHeight="1" thickTop="1">
      <c r="A12" s="170" t="s">
        <v>43</v>
      </c>
      <c r="B12" s="171"/>
      <c r="C12" s="10">
        <v>6.2E-2</v>
      </c>
      <c r="D12" s="10"/>
      <c r="E12" s="11">
        <f>(E$6+E$7+E$8)*$C$12</f>
        <v>0</v>
      </c>
      <c r="F12" s="101">
        <f>E12*12</f>
        <v>0</v>
      </c>
      <c r="G12" s="15"/>
      <c r="H12" s="167" t="s">
        <v>43</v>
      </c>
      <c r="I12" s="168"/>
      <c r="J12" s="10">
        <v>6.2E-2</v>
      </c>
      <c r="K12" s="10"/>
      <c r="L12" s="11">
        <f>(L$6+L$7+L$8)*$C$12</f>
        <v>0</v>
      </c>
      <c r="M12" s="11">
        <f t="shared" si="1"/>
        <v>0</v>
      </c>
      <c r="O12" s="167" t="s">
        <v>43</v>
      </c>
      <c r="P12" s="168"/>
      <c r="Q12" s="10">
        <v>6.2E-2</v>
      </c>
      <c r="R12" s="10"/>
      <c r="S12" s="11">
        <f>(S$6+S$7+S$8)*$C$12</f>
        <v>0</v>
      </c>
      <c r="T12" s="11">
        <f t="shared" ref="T12:T17" si="3">S12*12</f>
        <v>0</v>
      </c>
      <c r="V12" s="132"/>
    </row>
    <row r="13" spans="1:22" ht="15" customHeight="1">
      <c r="A13" s="172" t="s">
        <v>44</v>
      </c>
      <c r="B13" s="173"/>
      <c r="C13" s="12">
        <v>1.4500000000000001E-2</v>
      </c>
      <c r="D13" s="12"/>
      <c r="E13" s="13">
        <f>(E$6+E$7+E$8)*$C$13</f>
        <v>0</v>
      </c>
      <c r="F13" s="102">
        <f>E13*12</f>
        <v>0</v>
      </c>
      <c r="G13" s="15"/>
      <c r="H13" s="164" t="s">
        <v>44</v>
      </c>
      <c r="I13" s="165"/>
      <c r="J13" s="12">
        <v>1.4500000000000001E-2</v>
      </c>
      <c r="K13" s="12"/>
      <c r="L13" s="13">
        <f>(L$6+L$7+L$8)*$C$13</f>
        <v>0</v>
      </c>
      <c r="M13" s="13">
        <f t="shared" si="1"/>
        <v>0</v>
      </c>
      <c r="O13" s="164" t="s">
        <v>44</v>
      </c>
      <c r="P13" s="165"/>
      <c r="Q13" s="12">
        <v>1.4500000000000001E-2</v>
      </c>
      <c r="R13" s="12"/>
      <c r="S13" s="13">
        <f>(S$6+S$7+S$8)*$C$13</f>
        <v>0</v>
      </c>
      <c r="T13" s="13">
        <f t="shared" si="3"/>
        <v>0</v>
      </c>
      <c r="V13" s="143" t="s">
        <v>151</v>
      </c>
    </row>
    <row r="14" spans="1:22" ht="15" customHeight="1">
      <c r="A14" s="172" t="s">
        <v>45</v>
      </c>
      <c r="B14" s="173"/>
      <c r="C14" s="12">
        <v>0.06</v>
      </c>
      <c r="D14" s="12"/>
      <c r="E14" s="13">
        <f>+$B$9*7000*C14/12</f>
        <v>0</v>
      </c>
      <c r="F14" s="102">
        <f>E14*12</f>
        <v>0</v>
      </c>
      <c r="G14" s="15"/>
      <c r="H14" s="164" t="s">
        <v>45</v>
      </c>
      <c r="I14" s="165"/>
      <c r="J14" s="12">
        <v>0.06</v>
      </c>
      <c r="K14" s="12"/>
      <c r="L14" s="13">
        <f>+$B$9*I14*J14/12</f>
        <v>0</v>
      </c>
      <c r="M14" s="13">
        <f t="shared" si="1"/>
        <v>0</v>
      </c>
      <c r="O14" s="164" t="s">
        <v>45</v>
      </c>
      <c r="P14" s="165"/>
      <c r="Q14" s="12">
        <v>0.06</v>
      </c>
      <c r="R14" s="12"/>
      <c r="S14" s="13">
        <f>+$B$9*P14*Q14/12</f>
        <v>0</v>
      </c>
      <c r="T14" s="13">
        <f t="shared" si="3"/>
        <v>0</v>
      </c>
      <c r="V14" s="144"/>
    </row>
    <row r="15" spans="1:22" ht="15" customHeight="1">
      <c r="A15" s="172" t="s">
        <v>46</v>
      </c>
      <c r="B15" s="173"/>
      <c r="C15" s="12">
        <v>2.7E-2</v>
      </c>
      <c r="D15" s="12"/>
      <c r="E15" s="13">
        <f>+$B$9*9000*C15/12</f>
        <v>0</v>
      </c>
      <c r="F15" s="102">
        <f>E15*12</f>
        <v>0</v>
      </c>
      <c r="G15" s="15"/>
      <c r="H15" s="164" t="s">
        <v>46</v>
      </c>
      <c r="I15" s="165"/>
      <c r="J15" s="12">
        <v>2.7E-2</v>
      </c>
      <c r="K15" s="12"/>
      <c r="L15" s="13">
        <f>+$B$9*I15*J15/12</f>
        <v>0</v>
      </c>
      <c r="M15" s="13">
        <f t="shared" si="1"/>
        <v>0</v>
      </c>
      <c r="O15" s="164" t="s">
        <v>46</v>
      </c>
      <c r="P15" s="165"/>
      <c r="Q15" s="12">
        <v>2.7E-2</v>
      </c>
      <c r="R15" s="12"/>
      <c r="S15" s="13">
        <f>+$B$9*P15*Q15/12</f>
        <v>0</v>
      </c>
      <c r="T15" s="13">
        <f t="shared" si="3"/>
        <v>0</v>
      </c>
      <c r="U15"/>
      <c r="V15" s="144"/>
    </row>
    <row r="16" spans="1:22" ht="15" customHeight="1">
      <c r="A16" s="172" t="s">
        <v>47</v>
      </c>
      <c r="B16" s="173"/>
      <c r="C16" s="98"/>
      <c r="D16" s="12"/>
      <c r="E16" s="13">
        <f>($E$6+$E$7+$E$8)*C16</f>
        <v>0</v>
      </c>
      <c r="F16" s="102">
        <f t="shared" si="0"/>
        <v>0</v>
      </c>
      <c r="G16" s="15"/>
      <c r="H16" s="164" t="s">
        <v>47</v>
      </c>
      <c r="I16" s="165"/>
      <c r="J16" s="98"/>
      <c r="K16" s="12"/>
      <c r="L16" s="13">
        <f>($L$6+$L$7+$L$8)*J16</f>
        <v>0</v>
      </c>
      <c r="M16" s="13">
        <f t="shared" si="1"/>
        <v>0</v>
      </c>
      <c r="O16" s="164" t="s">
        <v>47</v>
      </c>
      <c r="P16" s="165"/>
      <c r="Q16" s="98"/>
      <c r="R16" s="12"/>
      <c r="S16" s="13">
        <f>($L$6+$L$7+$L$8)*Q16</f>
        <v>0</v>
      </c>
      <c r="T16" s="13">
        <f t="shared" si="3"/>
        <v>0</v>
      </c>
      <c r="U16" s="3"/>
      <c r="V16" s="144"/>
    </row>
    <row r="17" spans="1:22" ht="17.25">
      <c r="A17" s="174" t="s">
        <v>74</v>
      </c>
      <c r="B17" s="158"/>
      <c r="C17" s="98"/>
      <c r="D17" s="14"/>
      <c r="E17" s="13">
        <f>($E$6+$E$7+$E$8)*C17</f>
        <v>0</v>
      </c>
      <c r="F17" s="102">
        <f t="shared" si="0"/>
        <v>0</v>
      </c>
      <c r="G17" s="15"/>
      <c r="H17" s="157" t="s">
        <v>74</v>
      </c>
      <c r="I17" s="158"/>
      <c r="J17" s="98"/>
      <c r="K17" s="14"/>
      <c r="L17" s="13">
        <f>($L$6+$L$7+$L$8)*J17</f>
        <v>0</v>
      </c>
      <c r="M17" s="13">
        <f t="shared" si="1"/>
        <v>0</v>
      </c>
      <c r="O17" s="157" t="s">
        <v>74</v>
      </c>
      <c r="P17" s="158"/>
      <c r="Q17" s="98"/>
      <c r="R17" s="14"/>
      <c r="S17" s="13">
        <f>($L$6+$L$7+$L$8)*Q17</f>
        <v>0</v>
      </c>
      <c r="T17" s="13">
        <f t="shared" si="3"/>
        <v>0</v>
      </c>
      <c r="U17" s="3"/>
      <c r="V17" s="144"/>
    </row>
    <row r="18" spans="1:22" ht="17.25">
      <c r="A18" s="172" t="s">
        <v>49</v>
      </c>
      <c r="B18" s="173"/>
      <c r="C18" s="70"/>
      <c r="D18" s="14"/>
      <c r="E18" s="13">
        <f>($E$6+$E$7+$E$8)*C18</f>
        <v>0</v>
      </c>
      <c r="F18" s="13">
        <f>E18*12</f>
        <v>0</v>
      </c>
      <c r="G18" s="15"/>
      <c r="H18" s="103" t="s">
        <v>49</v>
      </c>
      <c r="I18" s="104"/>
      <c r="J18" s="98"/>
      <c r="K18" s="14"/>
      <c r="L18" s="13">
        <f>($L$6+$L$7+$L$8)*J18</f>
        <v>0</v>
      </c>
      <c r="M18" s="13"/>
      <c r="O18" s="115" t="s">
        <v>49</v>
      </c>
      <c r="P18" s="116"/>
      <c r="Q18" s="98"/>
      <c r="R18" s="14"/>
      <c r="S18" s="13">
        <f>($L$6+$L$7+$L$8)*Q18</f>
        <v>0</v>
      </c>
      <c r="T18" s="13"/>
      <c r="U18" s="3"/>
      <c r="V18" s="144"/>
    </row>
    <row r="19" spans="1:22" ht="17.25">
      <c r="A19" s="8" t="s">
        <v>137</v>
      </c>
      <c r="B19" s="159" t="s">
        <v>138</v>
      </c>
      <c r="C19" s="160"/>
      <c r="D19" s="14"/>
      <c r="E19" s="13">
        <f>D25</f>
        <v>0</v>
      </c>
      <c r="F19" s="13">
        <f t="shared" si="0"/>
        <v>0</v>
      </c>
      <c r="G19" s="15"/>
      <c r="H19" s="8" t="s">
        <v>137</v>
      </c>
      <c r="I19" s="159" t="s">
        <v>138</v>
      </c>
      <c r="J19" s="160"/>
      <c r="K19" s="14"/>
      <c r="L19" s="13">
        <f>K25</f>
        <v>0</v>
      </c>
      <c r="M19" s="13">
        <f t="shared" si="1"/>
        <v>0</v>
      </c>
      <c r="O19" s="8" t="s">
        <v>137</v>
      </c>
      <c r="P19" s="159" t="s">
        <v>138</v>
      </c>
      <c r="Q19" s="160"/>
      <c r="R19" s="14"/>
      <c r="S19" s="13">
        <f>R25</f>
        <v>0</v>
      </c>
      <c r="T19" s="13">
        <f t="shared" ref="T19:T21" si="4">S19*12</f>
        <v>0</v>
      </c>
      <c r="U19" s="3"/>
      <c r="V19" s="145"/>
    </row>
    <row r="20" spans="1:22" ht="17.25">
      <c r="A20" s="175" t="s">
        <v>50</v>
      </c>
      <c r="B20" s="176"/>
      <c r="C20" s="75">
        <f>SUM(C12:C19)</f>
        <v>0.16350000000000001</v>
      </c>
      <c r="D20" s="9"/>
      <c r="E20" s="74">
        <f>SUM(E12:E19)</f>
        <v>0</v>
      </c>
      <c r="F20" s="74">
        <f t="shared" si="0"/>
        <v>0</v>
      </c>
      <c r="G20" s="15"/>
      <c r="H20" s="9" t="s">
        <v>50</v>
      </c>
      <c r="I20" s="9"/>
      <c r="J20" s="75">
        <f>SUM(J12:J19)</f>
        <v>0.16350000000000001</v>
      </c>
      <c r="K20" s="9"/>
      <c r="L20" s="74">
        <f>SUM(L12:L19)</f>
        <v>0</v>
      </c>
      <c r="M20" s="74">
        <f t="shared" si="1"/>
        <v>0</v>
      </c>
      <c r="O20" s="9" t="s">
        <v>50</v>
      </c>
      <c r="P20" s="9"/>
      <c r="Q20" s="75">
        <f>SUM(Q12:Q19)</f>
        <v>0.16350000000000001</v>
      </c>
      <c r="R20" s="9"/>
      <c r="S20" s="74">
        <f>SUM(S12:S19)</f>
        <v>0</v>
      </c>
      <c r="T20" s="74">
        <f t="shared" si="4"/>
        <v>0</v>
      </c>
      <c r="U20" s="3"/>
    </row>
    <row r="21" spans="1:22" ht="17.25">
      <c r="A21" s="169" t="s">
        <v>51</v>
      </c>
      <c r="B21" s="169"/>
      <c r="C21" s="169"/>
      <c r="D21" s="169"/>
      <c r="E21" s="73">
        <f>E9+E20</f>
        <v>0</v>
      </c>
      <c r="F21" s="73">
        <f t="shared" si="0"/>
        <v>0</v>
      </c>
      <c r="G21" s="15"/>
      <c r="H21" s="161" t="s">
        <v>51</v>
      </c>
      <c r="I21" s="162"/>
      <c r="J21" s="162"/>
      <c r="K21" s="163"/>
      <c r="L21" s="73">
        <f>L9+L20</f>
        <v>0</v>
      </c>
      <c r="M21" s="73">
        <f t="shared" si="1"/>
        <v>0</v>
      </c>
      <c r="O21" s="161" t="s">
        <v>51</v>
      </c>
      <c r="P21" s="162"/>
      <c r="Q21" s="162"/>
      <c r="R21" s="163"/>
      <c r="S21" s="73">
        <f>S9+S20</f>
        <v>0</v>
      </c>
      <c r="T21" s="73">
        <f t="shared" si="4"/>
        <v>0</v>
      </c>
      <c r="U21" s="3"/>
    </row>
    <row r="22" spans="1:22" ht="16.5">
      <c r="A22" s="108"/>
      <c r="B22" s="108"/>
      <c r="C22" s="108"/>
      <c r="D22" s="108"/>
      <c r="E22" s="109"/>
      <c r="F22" s="109"/>
      <c r="G22" s="15"/>
      <c r="H22" s="108"/>
      <c r="I22" s="108"/>
      <c r="J22" s="108"/>
      <c r="K22" s="108"/>
      <c r="L22" s="109"/>
      <c r="M22" s="109"/>
      <c r="O22" s="108"/>
      <c r="P22" s="108"/>
      <c r="Q22" s="108"/>
      <c r="R22" s="108"/>
      <c r="S22" s="109"/>
      <c r="T22" s="109"/>
    </row>
    <row r="23" spans="1:22" ht="16.5">
      <c r="A23" s="25" t="s">
        <v>48</v>
      </c>
      <c r="B23" s="24"/>
      <c r="C23" s="24"/>
      <c r="D23" s="15"/>
      <c r="G23" s="15"/>
      <c r="H23" s="25" t="s">
        <v>48</v>
      </c>
      <c r="O23" s="25" t="s">
        <v>48</v>
      </c>
    </row>
    <row r="24" spans="1:22" ht="39.4" customHeight="1">
      <c r="A24" s="110" t="s">
        <v>139</v>
      </c>
      <c r="B24" s="110" t="s">
        <v>140</v>
      </c>
      <c r="C24" s="110" t="s">
        <v>141</v>
      </c>
      <c r="D24" s="110" t="s">
        <v>142</v>
      </c>
      <c r="G24" s="15"/>
      <c r="H24" s="110" t="s">
        <v>139</v>
      </c>
      <c r="I24" s="110" t="s">
        <v>140</v>
      </c>
      <c r="J24" s="110" t="s">
        <v>141</v>
      </c>
      <c r="K24" s="110" t="s">
        <v>142</v>
      </c>
      <c r="O24" s="110" t="s">
        <v>139</v>
      </c>
      <c r="P24" s="110" t="s">
        <v>140</v>
      </c>
      <c r="Q24" s="110" t="s">
        <v>141</v>
      </c>
      <c r="R24" s="110" t="s">
        <v>142</v>
      </c>
      <c r="V24" s="143" t="s">
        <v>152</v>
      </c>
    </row>
    <row r="25" spans="1:22" ht="24" customHeight="1">
      <c r="A25" s="111"/>
      <c r="B25" s="112"/>
      <c r="C25" s="125"/>
      <c r="D25" s="113">
        <f>A25*B25*C25</f>
        <v>0</v>
      </c>
      <c r="G25" s="15"/>
      <c r="H25" s="111"/>
      <c r="I25" s="112"/>
      <c r="J25" s="125"/>
      <c r="K25" s="113">
        <f>H25*I25*J25</f>
        <v>0</v>
      </c>
      <c r="O25" s="111"/>
      <c r="P25" s="112"/>
      <c r="Q25" s="125"/>
      <c r="R25" s="113">
        <f>O25*P25*Q25</f>
        <v>0</v>
      </c>
      <c r="V25" s="145"/>
    </row>
    <row r="26" spans="1:22" ht="16.5">
      <c r="A26" s="15"/>
      <c r="B26" s="15"/>
      <c r="C26" s="15"/>
      <c r="D26" s="15"/>
      <c r="E26" s="15"/>
      <c r="F26" s="15"/>
      <c r="G26" s="15"/>
      <c r="V26" s="132"/>
    </row>
    <row r="27" spans="1:22" ht="16.5">
      <c r="A27" s="15"/>
      <c r="B27" s="15"/>
      <c r="C27" s="15"/>
      <c r="D27" s="15"/>
      <c r="E27" s="15"/>
      <c r="F27" s="15"/>
      <c r="G27" s="15"/>
      <c r="V27" s="132"/>
    </row>
    <row r="28" spans="1:22" ht="16.5">
      <c r="A28" s="15"/>
      <c r="B28" s="15"/>
      <c r="C28" s="15"/>
      <c r="D28" s="15"/>
      <c r="E28" s="15"/>
      <c r="F28" s="15"/>
      <c r="G28" s="15"/>
      <c r="V28" s="132"/>
    </row>
    <row r="29" spans="1:22" ht="16.5">
      <c r="A29" s="15"/>
      <c r="B29" s="15"/>
      <c r="C29" s="15"/>
      <c r="D29" s="15"/>
      <c r="E29" s="15"/>
      <c r="F29" s="15"/>
      <c r="G29" s="15"/>
      <c r="V29" s="132"/>
    </row>
    <row r="30" spans="1:22">
      <c r="V30" s="132"/>
    </row>
  </sheetData>
  <sheetProtection selectLockedCells="1"/>
  <mergeCells count="34">
    <mergeCell ref="H17:I17"/>
    <mergeCell ref="H12:I12"/>
    <mergeCell ref="H13:I13"/>
    <mergeCell ref="H14:I14"/>
    <mergeCell ref="H15:I15"/>
    <mergeCell ref="H16:I16"/>
    <mergeCell ref="A1:E1"/>
    <mergeCell ref="A3:F3"/>
    <mergeCell ref="H3:M3"/>
    <mergeCell ref="A21:D21"/>
    <mergeCell ref="H21:K21"/>
    <mergeCell ref="A12:B12"/>
    <mergeCell ref="A13:B13"/>
    <mergeCell ref="A14:B14"/>
    <mergeCell ref="A15:B15"/>
    <mergeCell ref="A16:B16"/>
    <mergeCell ref="A17:B17"/>
    <mergeCell ref="A18:B18"/>
    <mergeCell ref="A20:B20"/>
    <mergeCell ref="A11:C11"/>
    <mergeCell ref="B19:C19"/>
    <mergeCell ref="I19:J19"/>
    <mergeCell ref="O3:T3"/>
    <mergeCell ref="O12:P12"/>
    <mergeCell ref="O13:P13"/>
    <mergeCell ref="O14:P14"/>
    <mergeCell ref="O15:P15"/>
    <mergeCell ref="V6:V9"/>
    <mergeCell ref="V13:V19"/>
    <mergeCell ref="V24:V25"/>
    <mergeCell ref="O17:P17"/>
    <mergeCell ref="P19:Q19"/>
    <mergeCell ref="O21:R21"/>
    <mergeCell ref="O16:P16"/>
  </mergeCells>
  <pageMargins left="0.25" right="0.25" top="0.75" bottom="0.75" header="0.3" footer="0.3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35"/>
  <sheetViews>
    <sheetView showGridLines="0" tabSelected="1" zoomScaleNormal="100" workbookViewId="0">
      <selection sqref="A1:G33"/>
    </sheetView>
  </sheetViews>
  <sheetFormatPr defaultRowHeight="15"/>
  <cols>
    <col min="1" max="1" width="5.5703125" customWidth="1"/>
    <col min="2" max="2" width="31.140625" customWidth="1"/>
    <col min="3" max="3" width="16.28515625" customWidth="1"/>
    <col min="4" max="4" width="8.140625" customWidth="1"/>
    <col min="5" max="5" width="18.140625" bestFit="1" customWidth="1"/>
    <col min="6" max="6" width="8.7109375" customWidth="1"/>
    <col min="7" max="7" width="15.85546875" customWidth="1"/>
    <col min="8" max="8" width="3.42578125" customWidth="1"/>
  </cols>
  <sheetData>
    <row r="1" spans="1:7" ht="34.9" customHeight="1" thickBot="1">
      <c r="A1" s="186" t="s">
        <v>117</v>
      </c>
      <c r="B1" s="187"/>
      <c r="C1" s="187"/>
      <c r="D1" s="187"/>
      <c r="E1" s="187"/>
      <c r="F1" s="187"/>
      <c r="G1" s="188"/>
    </row>
    <row r="2" spans="1:7" ht="27.75" customHeight="1" thickBot="1">
      <c r="A2" s="189" t="str">
        <f>'Start-Up Costs &amp; Funding'!A2</f>
        <v>Company Name</v>
      </c>
      <c r="B2" s="190"/>
      <c r="C2" s="190"/>
      <c r="D2" s="191"/>
      <c r="E2" s="191"/>
      <c r="F2" s="191"/>
      <c r="G2" s="192"/>
    </row>
    <row r="3" spans="1:7" ht="18" customHeight="1" thickBot="1">
      <c r="A3" s="193" t="s">
        <v>0</v>
      </c>
      <c r="B3" s="194"/>
      <c r="C3" s="195" t="s">
        <v>16</v>
      </c>
      <c r="D3" s="196" t="s">
        <v>65</v>
      </c>
      <c r="E3" s="195" t="s">
        <v>17</v>
      </c>
      <c r="F3" s="197" t="s">
        <v>124</v>
      </c>
      <c r="G3" s="198" t="s">
        <v>147</v>
      </c>
    </row>
    <row r="4" spans="1:7" ht="15" customHeight="1">
      <c r="A4" s="209"/>
      <c r="B4" s="210" t="s">
        <v>1</v>
      </c>
      <c r="C4" s="211">
        <f>'Sales Planner'!$D$14</f>
        <v>0</v>
      </c>
      <c r="D4" s="212" t="str">
        <f>IFERROR(C4/C$7,"")</f>
        <v/>
      </c>
      <c r="E4" s="211">
        <f>'Sales Planner'!L14</f>
        <v>0</v>
      </c>
      <c r="F4" s="213" t="str">
        <f>IFERROR(E4/E$7,"")</f>
        <v/>
      </c>
      <c r="G4" s="214">
        <f>'Sales Planner'!T14</f>
        <v>0</v>
      </c>
    </row>
    <row r="5" spans="1:7" ht="15" customHeight="1">
      <c r="A5" s="209"/>
      <c r="B5" s="210" t="s">
        <v>80</v>
      </c>
      <c r="C5" s="215"/>
      <c r="D5" s="212" t="str">
        <f>IFERROR(C5/C$7,"")</f>
        <v/>
      </c>
      <c r="E5" s="215"/>
      <c r="F5" s="213" t="str">
        <f>IFERROR(E5/E$7,"")</f>
        <v/>
      </c>
      <c r="G5" s="216"/>
    </row>
    <row r="6" spans="1:7" ht="15" customHeight="1" thickBot="1">
      <c r="A6" s="209"/>
      <c r="B6" s="210" t="s">
        <v>83</v>
      </c>
      <c r="C6" s="215"/>
      <c r="D6" s="212" t="str">
        <f>IFERROR(C6/C$7,"")</f>
        <v/>
      </c>
      <c r="E6" s="215"/>
      <c r="F6" s="213" t="str">
        <f>IFERROR(E6/E$7,"")</f>
        <v/>
      </c>
      <c r="G6" s="216"/>
    </row>
    <row r="7" spans="1:7" ht="16.5" thickBot="1">
      <c r="A7" s="199" t="s">
        <v>82</v>
      </c>
      <c r="B7" s="200"/>
      <c r="C7" s="201">
        <f>SUM(C4:C6)</f>
        <v>0</v>
      </c>
      <c r="D7" s="202" t="str">
        <f>IFERROR(C7/C$7,"")</f>
        <v/>
      </c>
      <c r="E7" s="201">
        <f>SUM(E4:E6)</f>
        <v>0</v>
      </c>
      <c r="F7" s="203" t="str">
        <f>IFERROR(E7/E$7,"")</f>
        <v/>
      </c>
      <c r="G7" s="204">
        <f>SUM(G4:G6)</f>
        <v>0</v>
      </c>
    </row>
    <row r="8" spans="1:7" ht="18.75">
      <c r="A8" s="217" t="s">
        <v>60</v>
      </c>
      <c r="B8" s="218"/>
      <c r="C8" s="219"/>
      <c r="D8" s="219"/>
      <c r="E8" s="219"/>
      <c r="F8" s="219"/>
      <c r="G8" s="220"/>
    </row>
    <row r="9" spans="1:7">
      <c r="A9" s="221"/>
      <c r="B9" s="222" t="s">
        <v>61</v>
      </c>
      <c r="C9" s="211">
        <f>'Sales Planner'!$D$14-'Sales Planner'!$F$14</f>
        <v>0</v>
      </c>
      <c r="D9" s="212" t="str">
        <f t="shared" ref="D9:D12" si="0">IFERROR(C9/C$7,"")</f>
        <v/>
      </c>
      <c r="E9" s="211">
        <f>'Sales Planner'!L14-'Sales Planner'!N14</f>
        <v>0</v>
      </c>
      <c r="F9" s="213" t="str">
        <f t="shared" ref="F9:F12" si="1">IFERROR(E9/E$7,"")</f>
        <v/>
      </c>
      <c r="G9" s="214">
        <f>'Sales Planner'!T14-'Sales Planner'!V14</f>
        <v>0</v>
      </c>
    </row>
    <row r="10" spans="1:7">
      <c r="A10" s="221"/>
      <c r="B10" s="222" t="s">
        <v>62</v>
      </c>
      <c r="C10" s="215"/>
      <c r="D10" s="212" t="str">
        <f t="shared" si="0"/>
        <v/>
      </c>
      <c r="E10" s="215"/>
      <c r="F10" s="213" t="str">
        <f t="shared" si="1"/>
        <v/>
      </c>
      <c r="G10" s="216"/>
    </row>
    <row r="11" spans="1:7" ht="15.75" thickBot="1">
      <c r="A11" s="221"/>
      <c r="B11" s="222" t="s">
        <v>63</v>
      </c>
      <c r="C11" s="211">
        <f>C9+C10</f>
        <v>0</v>
      </c>
      <c r="D11" s="212" t="str">
        <f t="shared" si="0"/>
        <v/>
      </c>
      <c r="E11" s="211">
        <f>E9+E10</f>
        <v>0</v>
      </c>
      <c r="F11" s="213" t="str">
        <f t="shared" si="1"/>
        <v/>
      </c>
      <c r="G11" s="214">
        <f>G9+G10</f>
        <v>0</v>
      </c>
    </row>
    <row r="12" spans="1:7" ht="16.5" thickBot="1">
      <c r="A12" s="205" t="s">
        <v>64</v>
      </c>
      <c r="B12" s="206"/>
      <c r="C12" s="201">
        <f>C7-C11</f>
        <v>0</v>
      </c>
      <c r="D12" s="202" t="str">
        <f t="shared" si="0"/>
        <v/>
      </c>
      <c r="E12" s="201">
        <f>E7-E11</f>
        <v>0</v>
      </c>
      <c r="F12" s="203" t="str">
        <f t="shared" si="1"/>
        <v/>
      </c>
      <c r="G12" s="204">
        <f>G7-G11</f>
        <v>0</v>
      </c>
    </row>
    <row r="13" spans="1:7" ht="18.75">
      <c r="A13" s="217" t="s">
        <v>2</v>
      </c>
      <c r="B13" s="218"/>
      <c r="C13" s="223"/>
      <c r="D13" s="224"/>
      <c r="E13" s="223"/>
      <c r="F13" s="225"/>
      <c r="G13" s="226"/>
    </row>
    <row r="14" spans="1:7">
      <c r="A14" s="209"/>
      <c r="B14" s="222" t="s">
        <v>67</v>
      </c>
      <c r="C14" s="211">
        <f>Payroll!F21</f>
        <v>0</v>
      </c>
      <c r="D14" s="212" t="str">
        <f t="shared" ref="D14:D28" si="2">IFERROR(C14/C$7,"")</f>
        <v/>
      </c>
      <c r="E14" s="211">
        <f>Payroll!M21</f>
        <v>0</v>
      </c>
      <c r="F14" s="213" t="str">
        <f t="shared" ref="F14:F28" si="3">IFERROR(E14/E$7,"")</f>
        <v/>
      </c>
      <c r="G14" s="214">
        <f>Payroll!T21</f>
        <v>0</v>
      </c>
    </row>
    <row r="15" spans="1:7">
      <c r="A15" s="209"/>
      <c r="B15" s="222" t="s">
        <v>3</v>
      </c>
      <c r="C15" s="215"/>
      <c r="D15" s="212" t="str">
        <f t="shared" si="2"/>
        <v/>
      </c>
      <c r="E15" s="215"/>
      <c r="F15" s="213" t="str">
        <f t="shared" si="3"/>
        <v/>
      </c>
      <c r="G15" s="216"/>
    </row>
    <row r="16" spans="1:7">
      <c r="A16" s="209"/>
      <c r="B16" s="222" t="s">
        <v>4</v>
      </c>
      <c r="C16" s="215"/>
      <c r="D16" s="212" t="str">
        <f t="shared" si="2"/>
        <v/>
      </c>
      <c r="E16" s="215"/>
      <c r="F16" s="213" t="str">
        <f t="shared" si="3"/>
        <v/>
      </c>
      <c r="G16" s="216"/>
    </row>
    <row r="17" spans="1:7">
      <c r="A17" s="209"/>
      <c r="B17" s="222" t="s">
        <v>143</v>
      </c>
      <c r="C17" s="215"/>
      <c r="D17" s="212" t="str">
        <f t="shared" si="2"/>
        <v/>
      </c>
      <c r="E17" s="215"/>
      <c r="F17" s="213" t="str">
        <f t="shared" si="3"/>
        <v/>
      </c>
      <c r="G17" s="216"/>
    </row>
    <row r="18" spans="1:7">
      <c r="A18" s="209"/>
      <c r="B18" s="222" t="s">
        <v>5</v>
      </c>
      <c r="C18" s="211">
        <f>'Depreciation Calc'!F11</f>
        <v>0</v>
      </c>
      <c r="D18" s="212" t="str">
        <f t="shared" si="2"/>
        <v/>
      </c>
      <c r="E18" s="211">
        <f>'Depreciation Calc'!G11</f>
        <v>0</v>
      </c>
      <c r="F18" s="213" t="str">
        <f t="shared" si="3"/>
        <v/>
      </c>
      <c r="G18" s="214">
        <f>'Depreciation Calc'!H11</f>
        <v>0</v>
      </c>
    </row>
    <row r="19" spans="1:7">
      <c r="A19" s="209"/>
      <c r="B19" s="222" t="s">
        <v>6</v>
      </c>
      <c r="C19" s="215"/>
      <c r="D19" s="212" t="str">
        <f t="shared" si="2"/>
        <v/>
      </c>
      <c r="E19" s="215"/>
      <c r="F19" s="213" t="str">
        <f t="shared" si="3"/>
        <v/>
      </c>
      <c r="G19" s="216"/>
    </row>
    <row r="20" spans="1:7">
      <c r="A20" s="209"/>
      <c r="B20" s="222" t="s">
        <v>7</v>
      </c>
      <c r="C20" s="215"/>
      <c r="D20" s="212" t="str">
        <f t="shared" si="2"/>
        <v/>
      </c>
      <c r="E20" s="215"/>
      <c r="F20" s="213" t="str">
        <f t="shared" si="3"/>
        <v/>
      </c>
      <c r="G20" s="216"/>
    </row>
    <row r="21" spans="1:7">
      <c r="A21" s="209"/>
      <c r="B21" s="222" t="s">
        <v>66</v>
      </c>
      <c r="C21" s="215"/>
      <c r="D21" s="212" t="str">
        <f t="shared" si="2"/>
        <v/>
      </c>
      <c r="E21" s="215"/>
      <c r="F21" s="213" t="str">
        <f t="shared" si="3"/>
        <v/>
      </c>
      <c r="G21" s="216"/>
    </row>
    <row r="22" spans="1:7">
      <c r="A22" s="209"/>
      <c r="B22" s="222" t="s">
        <v>8</v>
      </c>
      <c r="C22" s="215"/>
      <c r="D22" s="212" t="str">
        <f t="shared" si="2"/>
        <v/>
      </c>
      <c r="E22" s="215"/>
      <c r="F22" s="213" t="str">
        <f t="shared" si="3"/>
        <v/>
      </c>
      <c r="G22" s="216"/>
    </row>
    <row r="23" spans="1:7">
      <c r="A23" s="209"/>
      <c r="B23" s="222" t="s">
        <v>9</v>
      </c>
      <c r="C23" s="215"/>
      <c r="D23" s="212" t="str">
        <f t="shared" si="2"/>
        <v/>
      </c>
      <c r="E23" s="215"/>
      <c r="F23" s="213" t="str">
        <f t="shared" si="3"/>
        <v/>
      </c>
      <c r="G23" s="216"/>
    </row>
    <row r="24" spans="1:7">
      <c r="A24" s="209"/>
      <c r="B24" s="222" t="s">
        <v>10</v>
      </c>
      <c r="C24" s="215"/>
      <c r="D24" s="212" t="str">
        <f t="shared" si="2"/>
        <v/>
      </c>
      <c r="E24" s="215"/>
      <c r="F24" s="213" t="str">
        <f t="shared" si="3"/>
        <v/>
      </c>
      <c r="G24" s="216"/>
    </row>
    <row r="25" spans="1:7">
      <c r="A25" s="209"/>
      <c r="B25" s="222" t="s">
        <v>11</v>
      </c>
      <c r="C25" s="215"/>
      <c r="D25" s="212" t="str">
        <f t="shared" si="2"/>
        <v/>
      </c>
      <c r="E25" s="215"/>
      <c r="F25" s="213" t="str">
        <f t="shared" si="3"/>
        <v/>
      </c>
      <c r="G25" s="216"/>
    </row>
    <row r="26" spans="1:7" ht="15.75">
      <c r="A26" s="227" t="s">
        <v>12</v>
      </c>
      <c r="B26" s="228"/>
      <c r="C26" s="106">
        <f>SUM(C14:C25)</f>
        <v>0</v>
      </c>
      <c r="D26" s="212" t="str">
        <f t="shared" si="2"/>
        <v/>
      </c>
      <c r="E26" s="106">
        <f>SUM(E14:E25)</f>
        <v>0</v>
      </c>
      <c r="F26" s="213" t="str">
        <f t="shared" si="3"/>
        <v/>
      </c>
      <c r="G26" s="229">
        <f>SUM(G14:G25)</f>
        <v>0</v>
      </c>
    </row>
    <row r="27" spans="1:7" ht="6.4" customHeight="1">
      <c r="A27" s="209"/>
      <c r="B27" s="210"/>
      <c r="C27" s="230"/>
      <c r="D27" s="231"/>
      <c r="E27" s="230"/>
      <c r="F27" s="232"/>
      <c r="G27" s="233"/>
    </row>
    <row r="28" spans="1:7" ht="16.5" thickBot="1">
      <c r="A28" s="227" t="s">
        <v>13</v>
      </c>
      <c r="B28" s="228"/>
      <c r="C28" s="107">
        <f>C7-C11-C26</f>
        <v>0</v>
      </c>
      <c r="D28" s="212" t="str">
        <f t="shared" si="2"/>
        <v/>
      </c>
      <c r="E28" s="107">
        <f>E12-E26</f>
        <v>0</v>
      </c>
      <c r="F28" s="213" t="str">
        <f t="shared" si="3"/>
        <v/>
      </c>
      <c r="G28" s="234">
        <f>G12-G26</f>
        <v>0</v>
      </c>
    </row>
    <row r="29" spans="1:7" ht="6" customHeight="1" thickTop="1">
      <c r="A29" s="209"/>
      <c r="B29" s="210"/>
      <c r="C29" s="210"/>
      <c r="D29" s="210"/>
      <c r="E29" s="210"/>
      <c r="F29" s="210"/>
      <c r="G29" s="235"/>
    </row>
    <row r="30" spans="1:7" ht="15.75">
      <c r="A30" s="236" t="s">
        <v>15</v>
      </c>
      <c r="B30" s="207"/>
      <c r="C30" s="208" t="s">
        <v>75</v>
      </c>
      <c r="D30" s="207"/>
      <c r="E30" s="208" t="s">
        <v>118</v>
      </c>
      <c r="F30" s="207"/>
      <c r="G30" s="237" t="s">
        <v>149</v>
      </c>
    </row>
    <row r="31" spans="1:7">
      <c r="A31" s="238" t="s">
        <v>79</v>
      </c>
      <c r="B31" s="89"/>
      <c r="C31" s="93" t="str">
        <f>D12</f>
        <v/>
      </c>
      <c r="D31" s="90"/>
      <c r="E31" s="93" t="str">
        <f>F12</f>
        <v/>
      </c>
      <c r="F31" s="137"/>
      <c r="G31" s="239" t="e">
        <f>#REF!</f>
        <v>#REF!</v>
      </c>
    </row>
    <row r="32" spans="1:7">
      <c r="A32" s="240" t="s">
        <v>60</v>
      </c>
      <c r="B32" s="241"/>
      <c r="C32" s="139" t="str">
        <f>D11</f>
        <v/>
      </c>
      <c r="D32" s="242"/>
      <c r="E32" s="139" t="str">
        <f>F11</f>
        <v/>
      </c>
      <c r="F32" s="138"/>
      <c r="G32" s="243" t="e">
        <f>#REF!</f>
        <v>#REF!</v>
      </c>
    </row>
    <row r="33" spans="1:7" ht="15.75" thickBot="1">
      <c r="A33" s="244" t="s">
        <v>96</v>
      </c>
      <c r="B33" s="245"/>
      <c r="C33" s="246" t="str">
        <f>D28</f>
        <v/>
      </c>
      <c r="D33" s="247"/>
      <c r="E33" s="246" t="str">
        <f>F28</f>
        <v/>
      </c>
      <c r="F33" s="248"/>
      <c r="G33" s="249" t="e">
        <f>#REF!</f>
        <v>#REF!</v>
      </c>
    </row>
    <row r="34" spans="1:7">
      <c r="A34" s="91"/>
      <c r="B34" s="91"/>
      <c r="C34" s="92"/>
      <c r="D34" s="92"/>
      <c r="E34" s="92"/>
      <c r="F34" s="92"/>
    </row>
    <row r="35" spans="1:7">
      <c r="A35" s="91"/>
      <c r="B35" s="91"/>
      <c r="C35" s="92"/>
      <c r="D35" s="92"/>
      <c r="E35" s="92"/>
      <c r="F35" s="92"/>
    </row>
  </sheetData>
  <sheetProtection selectLockedCells="1"/>
  <mergeCells count="7">
    <mergeCell ref="A13:B13"/>
    <mergeCell ref="A8:B8"/>
    <mergeCell ref="C8:D8"/>
    <mergeCell ref="E8:F8"/>
    <mergeCell ref="A3:B3"/>
    <mergeCell ref="A7:B7"/>
    <mergeCell ref="A1:G1"/>
  </mergeCells>
  <pageMargins left="0.25" right="0.25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4"/>
  <sheetViews>
    <sheetView workbookViewId="0">
      <selection activeCell="L11" sqref="L11"/>
    </sheetView>
  </sheetViews>
  <sheetFormatPr defaultRowHeight="15"/>
  <cols>
    <col min="3" max="3" width="27.42578125" customWidth="1"/>
    <col min="4" max="4" width="13.42578125" customWidth="1"/>
    <col min="5" max="5" width="10.7109375" customWidth="1"/>
    <col min="6" max="6" width="15" customWidth="1"/>
    <col min="7" max="7" width="14.5703125" customWidth="1"/>
    <col min="8" max="8" width="11.28515625" customWidth="1"/>
  </cols>
  <sheetData>
    <row r="2" spans="3:8">
      <c r="C2" t="s">
        <v>131</v>
      </c>
    </row>
    <row r="3" spans="3:8">
      <c r="C3" s="97" t="s">
        <v>127</v>
      </c>
      <c r="F3" s="95" t="s">
        <v>16</v>
      </c>
      <c r="G3" s="95" t="s">
        <v>17</v>
      </c>
      <c r="H3" s="95" t="s">
        <v>147</v>
      </c>
    </row>
    <row r="4" spans="3:8">
      <c r="D4" s="94" t="s">
        <v>128</v>
      </c>
      <c r="E4" s="94" t="s">
        <v>129</v>
      </c>
      <c r="F4" s="97" t="s">
        <v>130</v>
      </c>
    </row>
    <row r="5" spans="3:8" ht="15.75">
      <c r="C5" s="3" t="s">
        <v>21</v>
      </c>
      <c r="D5" s="29">
        <f>'Start-Up Costs &amp; Funding'!D6</f>
        <v>0</v>
      </c>
      <c r="E5">
        <f>'Start-Up Costs &amp; Funding'!F6</f>
        <v>0</v>
      </c>
      <c r="F5" s="29">
        <f>IF(D5&lt;&gt;0,D5/E5,0)</f>
        <v>0</v>
      </c>
      <c r="G5" s="29">
        <f>F5</f>
        <v>0</v>
      </c>
      <c r="H5" s="29">
        <f>G5</f>
        <v>0</v>
      </c>
    </row>
    <row r="6" spans="3:8" ht="15.75">
      <c r="C6" s="3" t="s">
        <v>22</v>
      </c>
      <c r="D6" s="29">
        <f>'Start-Up Costs &amp; Funding'!D7</f>
        <v>0</v>
      </c>
      <c r="E6">
        <f>'Start-Up Costs &amp; Funding'!F7</f>
        <v>0</v>
      </c>
      <c r="F6" s="29">
        <f>IF(D6&lt;&gt;0,D6/E6,0)</f>
        <v>0</v>
      </c>
      <c r="G6" s="29">
        <f t="shared" ref="G6:H10" si="0">F6</f>
        <v>0</v>
      </c>
      <c r="H6" s="29">
        <f t="shared" si="0"/>
        <v>0</v>
      </c>
    </row>
    <row r="7" spans="3:8" ht="15.75">
      <c r="C7" s="3" t="s">
        <v>23</v>
      </c>
      <c r="D7" s="29">
        <f>'Start-Up Costs &amp; Funding'!D8</f>
        <v>0</v>
      </c>
      <c r="E7">
        <f>'Start-Up Costs &amp; Funding'!F8</f>
        <v>0</v>
      </c>
      <c r="F7" s="29">
        <f t="shared" ref="F7:F10" si="1">IF(D7&lt;&gt;0,D7/E7,0)</f>
        <v>0</v>
      </c>
      <c r="G7" s="29">
        <f t="shared" si="0"/>
        <v>0</v>
      </c>
      <c r="H7" s="29">
        <f t="shared" si="0"/>
        <v>0</v>
      </c>
    </row>
    <row r="8" spans="3:8" ht="15.75">
      <c r="C8" s="3" t="s">
        <v>24</v>
      </c>
      <c r="D8" s="29">
        <f>'Start-Up Costs &amp; Funding'!D9</f>
        <v>0</v>
      </c>
      <c r="E8">
        <f>'Start-Up Costs &amp; Funding'!F9</f>
        <v>0</v>
      </c>
      <c r="F8" s="29">
        <f t="shared" si="1"/>
        <v>0</v>
      </c>
      <c r="G8" s="29">
        <f t="shared" si="0"/>
        <v>0</v>
      </c>
      <c r="H8" s="29">
        <f t="shared" si="0"/>
        <v>0</v>
      </c>
    </row>
    <row r="9" spans="3:8" ht="15.75">
      <c r="C9" s="3" t="s">
        <v>25</v>
      </c>
      <c r="D9" s="29">
        <f>'Start-Up Costs &amp; Funding'!D10</f>
        <v>0</v>
      </c>
      <c r="E9">
        <f>'Start-Up Costs &amp; Funding'!F10</f>
        <v>0</v>
      </c>
      <c r="F9" s="29">
        <f t="shared" si="1"/>
        <v>0</v>
      </c>
      <c r="G9" s="29">
        <f t="shared" si="0"/>
        <v>0</v>
      </c>
      <c r="H9" s="29">
        <f t="shared" si="0"/>
        <v>0</v>
      </c>
    </row>
    <row r="10" spans="3:8" ht="15.75">
      <c r="C10" s="3" t="s">
        <v>101</v>
      </c>
      <c r="D10" s="29">
        <f>'Start-Up Costs &amp; Funding'!D11</f>
        <v>0</v>
      </c>
      <c r="E10">
        <f>'Start-Up Costs &amp; Funding'!F11</f>
        <v>0</v>
      </c>
      <c r="F10" s="29">
        <f t="shared" si="1"/>
        <v>0</v>
      </c>
      <c r="G10" s="96">
        <f t="shared" si="0"/>
        <v>0</v>
      </c>
      <c r="H10" s="96">
        <f t="shared" si="0"/>
        <v>0</v>
      </c>
    </row>
    <row r="11" spans="3:8">
      <c r="F11" s="114">
        <f>SUM(F5:F10)</f>
        <v>0</v>
      </c>
      <c r="G11" s="29">
        <f>SUM(G5:G10)</f>
        <v>0</v>
      </c>
      <c r="H11" s="29">
        <f>SUM(H5:H10)</f>
        <v>0</v>
      </c>
    </row>
    <row r="12" spans="3:8">
      <c r="G12" s="96">
        <f>F11</f>
        <v>0</v>
      </c>
      <c r="H12" s="121">
        <f>G11</f>
        <v>0</v>
      </c>
    </row>
    <row r="13" spans="3:8" ht="17.25">
      <c r="D13" s="97" t="s">
        <v>148</v>
      </c>
      <c r="G13" s="29">
        <f>SUM(G11:G12)</f>
        <v>0</v>
      </c>
      <c r="H13" s="122">
        <f>G12</f>
        <v>0</v>
      </c>
    </row>
    <row r="14" spans="3:8">
      <c r="H14" s="29">
        <f>SUM(H11:H13)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C7" sqref="C7"/>
    </sheetView>
  </sheetViews>
  <sheetFormatPr defaultRowHeight="15"/>
  <cols>
    <col min="1" max="1" width="20.28515625" customWidth="1"/>
    <col min="2" max="2" width="11.28515625" customWidth="1"/>
    <col min="3" max="3" width="12" customWidth="1"/>
    <col min="4" max="4" width="12.7109375" customWidth="1"/>
    <col min="5" max="5" width="15.28515625" customWidth="1"/>
    <col min="6" max="6" width="14.140625" customWidth="1"/>
    <col min="8" max="8" width="10.140625" bestFit="1" customWidth="1"/>
    <col min="10" max="10" width="9.42578125" bestFit="1" customWidth="1"/>
  </cols>
  <sheetData>
    <row r="1" spans="1:8">
      <c r="A1" t="s">
        <v>90</v>
      </c>
      <c r="B1" s="26">
        <f>'Start-Up Costs &amp; Funding'!E35/12</f>
        <v>0</v>
      </c>
      <c r="F1" s="180" t="s">
        <v>95</v>
      </c>
      <c r="G1" s="180"/>
    </row>
    <row r="2" spans="1:8">
      <c r="A2" t="s">
        <v>88</v>
      </c>
      <c r="B2">
        <f>'Start-Up Costs &amp; Funding'!F35</f>
        <v>0</v>
      </c>
      <c r="F2" s="180"/>
      <c r="G2" s="180"/>
    </row>
    <row r="3" spans="1:8">
      <c r="A3" t="s">
        <v>89</v>
      </c>
      <c r="B3" s="29">
        <f>-'Start-Up Costs &amp; Funding'!G35</f>
        <v>0</v>
      </c>
      <c r="F3" s="180"/>
      <c r="G3" s="180"/>
    </row>
    <row r="4" spans="1:8">
      <c r="A4" t="s">
        <v>18</v>
      </c>
      <c r="B4" s="27">
        <f>'Start-Up Costs &amp; Funding'!D35</f>
        <v>0</v>
      </c>
    </row>
    <row r="6" spans="1:8">
      <c r="A6" s="4" t="s">
        <v>84</v>
      </c>
      <c r="B6" s="4" t="s">
        <v>85</v>
      </c>
      <c r="C6" s="4" t="s">
        <v>86</v>
      </c>
      <c r="D6" s="4" t="s">
        <v>14</v>
      </c>
      <c r="E6" s="4" t="s">
        <v>87</v>
      </c>
      <c r="F6" s="4" t="s">
        <v>92</v>
      </c>
      <c r="H6" s="4" t="s">
        <v>133</v>
      </c>
    </row>
    <row r="7" spans="1:8">
      <c r="A7">
        <v>1</v>
      </c>
      <c r="B7" s="28">
        <f>B3</f>
        <v>0</v>
      </c>
      <c r="C7" s="28" t="e">
        <f>B7+D7</f>
        <v>#NUM!</v>
      </c>
      <c r="D7" s="28" t="e">
        <f>-IPMT(B1,A7,B2,B4)</f>
        <v>#NUM!</v>
      </c>
      <c r="E7" s="28" t="e">
        <f>Amount+C7</f>
        <v>#NUM!</v>
      </c>
      <c r="F7" s="28"/>
    </row>
    <row r="8" spans="1:8">
      <c r="A8">
        <v>2</v>
      </c>
      <c r="B8" s="28">
        <f>B7</f>
        <v>0</v>
      </c>
      <c r="C8" s="28" t="e">
        <f>B8+D8</f>
        <v>#NUM!</v>
      </c>
      <c r="D8" s="28" t="e">
        <f>-IPMT(B$1,A8,B$2,E7)</f>
        <v>#NUM!</v>
      </c>
      <c r="E8" s="28" t="e">
        <f>E7+C8</f>
        <v>#NUM!</v>
      </c>
      <c r="F8" s="28" t="e">
        <f>D7+D8</f>
        <v>#NUM!</v>
      </c>
    </row>
    <row r="9" spans="1:8">
      <c r="A9">
        <v>3</v>
      </c>
      <c r="B9" s="28">
        <f t="shared" ref="B9:B42" si="0">B8</f>
        <v>0</v>
      </c>
      <c r="C9" s="28" t="e">
        <f t="shared" ref="C9:C30" si="1">B9+D9</f>
        <v>#NUM!</v>
      </c>
      <c r="D9" s="28" t="e">
        <f>-IPMT(B$1,A9,B$2,E8)</f>
        <v>#NUM!</v>
      </c>
      <c r="E9" s="28" t="e">
        <f t="shared" ref="E9:E30" si="2">E8+C9</f>
        <v>#NUM!</v>
      </c>
      <c r="F9" s="28" t="e">
        <f>F8+D9</f>
        <v>#NUM!</v>
      </c>
    </row>
    <row r="10" spans="1:8">
      <c r="A10">
        <v>4</v>
      </c>
      <c r="B10" s="28">
        <f t="shared" si="0"/>
        <v>0</v>
      </c>
      <c r="C10" s="28" t="e">
        <f t="shared" si="1"/>
        <v>#NUM!</v>
      </c>
      <c r="D10" s="28" t="e">
        <f t="shared" ref="D10:D42" si="3">-IPMT(B$1,A10,B$2,E9)</f>
        <v>#NUM!</v>
      </c>
      <c r="E10" s="28" t="e">
        <f t="shared" si="2"/>
        <v>#NUM!</v>
      </c>
      <c r="F10" s="28" t="e">
        <f t="shared" ref="F10:F30" si="4">F9+D10</f>
        <v>#NUM!</v>
      </c>
    </row>
    <row r="11" spans="1:8">
      <c r="A11">
        <v>5</v>
      </c>
      <c r="B11" s="28">
        <f t="shared" si="0"/>
        <v>0</v>
      </c>
      <c r="C11" s="28" t="e">
        <f t="shared" si="1"/>
        <v>#NUM!</v>
      </c>
      <c r="D11" s="28" t="e">
        <f t="shared" si="3"/>
        <v>#NUM!</v>
      </c>
      <c r="E11" s="28" t="e">
        <f t="shared" si="2"/>
        <v>#NUM!</v>
      </c>
      <c r="F11" s="28" t="e">
        <f t="shared" si="4"/>
        <v>#NUM!</v>
      </c>
    </row>
    <row r="12" spans="1:8">
      <c r="A12">
        <v>6</v>
      </c>
      <c r="B12" s="28">
        <f t="shared" si="0"/>
        <v>0</v>
      </c>
      <c r="C12" s="28" t="e">
        <f t="shared" si="1"/>
        <v>#NUM!</v>
      </c>
      <c r="D12" s="28" t="e">
        <f t="shared" si="3"/>
        <v>#NUM!</v>
      </c>
      <c r="E12" s="28" t="e">
        <f t="shared" si="2"/>
        <v>#NUM!</v>
      </c>
      <c r="F12" s="28" t="e">
        <f t="shared" si="4"/>
        <v>#NUM!</v>
      </c>
    </row>
    <row r="13" spans="1:8">
      <c r="A13">
        <v>7</v>
      </c>
      <c r="B13" s="28">
        <f t="shared" si="0"/>
        <v>0</v>
      </c>
      <c r="C13" s="28" t="e">
        <f t="shared" si="1"/>
        <v>#NUM!</v>
      </c>
      <c r="D13" s="28" t="e">
        <f t="shared" si="3"/>
        <v>#NUM!</v>
      </c>
      <c r="E13" s="28" t="e">
        <f t="shared" si="2"/>
        <v>#NUM!</v>
      </c>
      <c r="F13" s="28" t="e">
        <f t="shared" si="4"/>
        <v>#NUM!</v>
      </c>
    </row>
    <row r="14" spans="1:8">
      <c r="A14">
        <v>8</v>
      </c>
      <c r="B14" s="28">
        <f t="shared" si="0"/>
        <v>0</v>
      </c>
      <c r="C14" s="28" t="e">
        <f t="shared" si="1"/>
        <v>#NUM!</v>
      </c>
      <c r="D14" s="28" t="e">
        <f t="shared" si="3"/>
        <v>#NUM!</v>
      </c>
      <c r="E14" s="28" t="e">
        <f t="shared" si="2"/>
        <v>#NUM!</v>
      </c>
      <c r="F14" s="28" t="e">
        <f t="shared" si="4"/>
        <v>#NUM!</v>
      </c>
    </row>
    <row r="15" spans="1:8">
      <c r="A15">
        <v>9</v>
      </c>
      <c r="B15" s="28">
        <f t="shared" si="0"/>
        <v>0</v>
      </c>
      <c r="C15" s="28" t="e">
        <f t="shared" si="1"/>
        <v>#NUM!</v>
      </c>
      <c r="D15" s="28" t="e">
        <f t="shared" si="3"/>
        <v>#NUM!</v>
      </c>
      <c r="E15" s="28" t="e">
        <f t="shared" si="2"/>
        <v>#NUM!</v>
      </c>
      <c r="F15" s="28" t="e">
        <f t="shared" si="4"/>
        <v>#NUM!</v>
      </c>
    </row>
    <row r="16" spans="1:8">
      <c r="A16">
        <v>10</v>
      </c>
      <c r="B16" s="28">
        <f t="shared" si="0"/>
        <v>0</v>
      </c>
      <c r="C16" s="28" t="e">
        <f t="shared" si="1"/>
        <v>#NUM!</v>
      </c>
      <c r="D16" s="28" t="e">
        <f t="shared" si="3"/>
        <v>#NUM!</v>
      </c>
      <c r="E16" s="28" t="e">
        <f t="shared" si="2"/>
        <v>#NUM!</v>
      </c>
      <c r="F16" s="28" t="e">
        <f t="shared" si="4"/>
        <v>#NUM!</v>
      </c>
    </row>
    <row r="17" spans="1:10">
      <c r="A17">
        <v>11</v>
      </c>
      <c r="B17" s="28">
        <f t="shared" si="0"/>
        <v>0</v>
      </c>
      <c r="C17" s="28" t="e">
        <f t="shared" si="1"/>
        <v>#NUM!</v>
      </c>
      <c r="D17" s="28" t="e">
        <f t="shared" si="3"/>
        <v>#NUM!</v>
      </c>
      <c r="E17" s="28" t="e">
        <f t="shared" si="2"/>
        <v>#NUM!</v>
      </c>
      <c r="F17" s="28" t="e">
        <f t="shared" si="4"/>
        <v>#NUM!</v>
      </c>
    </row>
    <row r="18" spans="1:10">
      <c r="A18" s="123">
        <v>12</v>
      </c>
      <c r="B18" s="124">
        <f t="shared" si="0"/>
        <v>0</v>
      </c>
      <c r="C18" s="124" t="e">
        <f t="shared" si="1"/>
        <v>#NUM!</v>
      </c>
      <c r="D18" s="124" t="e">
        <f t="shared" si="3"/>
        <v>#NUM!</v>
      </c>
      <c r="E18" s="124" t="e">
        <f t="shared" si="2"/>
        <v>#NUM!</v>
      </c>
      <c r="F18" s="124" t="e">
        <f t="shared" si="4"/>
        <v>#NUM!</v>
      </c>
      <c r="G18" s="123" t="s">
        <v>91</v>
      </c>
      <c r="H18" s="124" t="e">
        <f>-SUM(C7:C18)</f>
        <v>#NUM!</v>
      </c>
    </row>
    <row r="19" spans="1:10">
      <c r="A19">
        <v>13</v>
      </c>
      <c r="B19" s="28">
        <f t="shared" si="0"/>
        <v>0</v>
      </c>
      <c r="C19" s="28" t="e">
        <f t="shared" si="1"/>
        <v>#NUM!</v>
      </c>
      <c r="D19" s="28" t="e">
        <f t="shared" si="3"/>
        <v>#NUM!</v>
      </c>
      <c r="E19" s="28" t="e">
        <f t="shared" si="2"/>
        <v>#NUM!</v>
      </c>
      <c r="F19" s="28" t="e">
        <f>D19</f>
        <v>#NUM!</v>
      </c>
    </row>
    <row r="20" spans="1:10">
      <c r="A20">
        <v>14</v>
      </c>
      <c r="B20" s="28">
        <f t="shared" si="0"/>
        <v>0</v>
      </c>
      <c r="C20" s="28" t="e">
        <f t="shared" si="1"/>
        <v>#NUM!</v>
      </c>
      <c r="D20" s="28" t="e">
        <f t="shared" si="3"/>
        <v>#NUM!</v>
      </c>
      <c r="E20" s="28" t="e">
        <f t="shared" si="2"/>
        <v>#NUM!</v>
      </c>
      <c r="F20" s="28" t="e">
        <f t="shared" si="4"/>
        <v>#NUM!</v>
      </c>
    </row>
    <row r="21" spans="1:10">
      <c r="A21">
        <v>15</v>
      </c>
      <c r="B21" s="28">
        <f t="shared" si="0"/>
        <v>0</v>
      </c>
      <c r="C21" s="28" t="e">
        <f t="shared" si="1"/>
        <v>#NUM!</v>
      </c>
      <c r="D21" s="28" t="e">
        <f t="shared" si="3"/>
        <v>#NUM!</v>
      </c>
      <c r="E21" s="28" t="e">
        <f t="shared" si="2"/>
        <v>#NUM!</v>
      </c>
      <c r="F21" s="28" t="e">
        <f t="shared" si="4"/>
        <v>#NUM!</v>
      </c>
    </row>
    <row r="22" spans="1:10">
      <c r="A22">
        <v>16</v>
      </c>
      <c r="B22" s="28">
        <f t="shared" si="0"/>
        <v>0</v>
      </c>
      <c r="C22" s="28" t="e">
        <f t="shared" si="1"/>
        <v>#NUM!</v>
      </c>
      <c r="D22" s="28" t="e">
        <f t="shared" si="3"/>
        <v>#NUM!</v>
      </c>
      <c r="E22" s="28" t="e">
        <f t="shared" si="2"/>
        <v>#NUM!</v>
      </c>
      <c r="F22" s="28" t="e">
        <f t="shared" si="4"/>
        <v>#NUM!</v>
      </c>
    </row>
    <row r="23" spans="1:10">
      <c r="A23">
        <v>17</v>
      </c>
      <c r="B23" s="28">
        <f t="shared" si="0"/>
        <v>0</v>
      </c>
      <c r="C23" s="28" t="e">
        <f t="shared" si="1"/>
        <v>#NUM!</v>
      </c>
      <c r="D23" s="28" t="e">
        <f t="shared" si="3"/>
        <v>#NUM!</v>
      </c>
      <c r="E23" s="28" t="e">
        <f t="shared" si="2"/>
        <v>#NUM!</v>
      </c>
      <c r="F23" s="28" t="e">
        <f t="shared" si="4"/>
        <v>#NUM!</v>
      </c>
    </row>
    <row r="24" spans="1:10">
      <c r="A24">
        <v>18</v>
      </c>
      <c r="B24" s="28">
        <f t="shared" si="0"/>
        <v>0</v>
      </c>
      <c r="C24" s="28" t="e">
        <f t="shared" si="1"/>
        <v>#NUM!</v>
      </c>
      <c r="D24" s="28" t="e">
        <f t="shared" si="3"/>
        <v>#NUM!</v>
      </c>
      <c r="E24" s="28" t="e">
        <f t="shared" si="2"/>
        <v>#NUM!</v>
      </c>
      <c r="F24" s="28" t="e">
        <f t="shared" si="4"/>
        <v>#NUM!</v>
      </c>
    </row>
    <row r="25" spans="1:10">
      <c r="A25">
        <v>19</v>
      </c>
      <c r="B25" s="28">
        <f t="shared" si="0"/>
        <v>0</v>
      </c>
      <c r="C25" s="28" t="e">
        <f t="shared" si="1"/>
        <v>#NUM!</v>
      </c>
      <c r="D25" s="28" t="e">
        <f t="shared" si="3"/>
        <v>#NUM!</v>
      </c>
      <c r="E25" s="28" t="e">
        <f t="shared" si="2"/>
        <v>#NUM!</v>
      </c>
      <c r="F25" s="28" t="e">
        <f t="shared" si="4"/>
        <v>#NUM!</v>
      </c>
    </row>
    <row r="26" spans="1:10">
      <c r="A26">
        <v>20</v>
      </c>
      <c r="B26" s="28">
        <f t="shared" si="0"/>
        <v>0</v>
      </c>
      <c r="C26" s="28" t="e">
        <f t="shared" si="1"/>
        <v>#NUM!</v>
      </c>
      <c r="D26" s="28" t="e">
        <f t="shared" si="3"/>
        <v>#NUM!</v>
      </c>
      <c r="E26" s="28" t="e">
        <f t="shared" si="2"/>
        <v>#NUM!</v>
      </c>
      <c r="F26" s="28" t="e">
        <f t="shared" si="4"/>
        <v>#NUM!</v>
      </c>
    </row>
    <row r="27" spans="1:10">
      <c r="A27">
        <v>21</v>
      </c>
      <c r="B27" s="28">
        <f t="shared" si="0"/>
        <v>0</v>
      </c>
      <c r="C27" s="28" t="e">
        <f t="shared" si="1"/>
        <v>#NUM!</v>
      </c>
      <c r="D27" s="28" t="e">
        <f t="shared" si="3"/>
        <v>#NUM!</v>
      </c>
      <c r="E27" s="28" t="e">
        <f t="shared" si="2"/>
        <v>#NUM!</v>
      </c>
      <c r="F27" s="28" t="e">
        <f t="shared" si="4"/>
        <v>#NUM!</v>
      </c>
    </row>
    <row r="28" spans="1:10">
      <c r="A28">
        <v>22</v>
      </c>
      <c r="B28" s="28">
        <f t="shared" si="0"/>
        <v>0</v>
      </c>
      <c r="C28" s="28" t="e">
        <f t="shared" si="1"/>
        <v>#NUM!</v>
      </c>
      <c r="D28" s="28" t="e">
        <f t="shared" si="3"/>
        <v>#NUM!</v>
      </c>
      <c r="E28" s="28" t="e">
        <f t="shared" si="2"/>
        <v>#NUM!</v>
      </c>
      <c r="F28" s="28" t="e">
        <f t="shared" si="4"/>
        <v>#NUM!</v>
      </c>
    </row>
    <row r="29" spans="1:10">
      <c r="A29">
        <v>23</v>
      </c>
      <c r="B29" s="28">
        <f t="shared" si="0"/>
        <v>0</v>
      </c>
      <c r="C29" s="28" t="e">
        <f t="shared" si="1"/>
        <v>#NUM!</v>
      </c>
      <c r="D29" s="28" t="e">
        <f t="shared" si="3"/>
        <v>#NUM!</v>
      </c>
      <c r="E29" s="28" t="e">
        <f t="shared" si="2"/>
        <v>#NUM!</v>
      </c>
      <c r="F29" s="28" t="e">
        <f t="shared" si="4"/>
        <v>#NUM!</v>
      </c>
    </row>
    <row r="30" spans="1:10">
      <c r="A30" s="123">
        <v>24</v>
      </c>
      <c r="B30" s="124">
        <f t="shared" si="0"/>
        <v>0</v>
      </c>
      <c r="C30" s="124" t="e">
        <f t="shared" si="1"/>
        <v>#NUM!</v>
      </c>
      <c r="D30" s="124" t="e">
        <f t="shared" si="3"/>
        <v>#NUM!</v>
      </c>
      <c r="E30" s="124" t="e">
        <f t="shared" si="2"/>
        <v>#NUM!</v>
      </c>
      <c r="F30" s="124" t="e">
        <f t="shared" si="4"/>
        <v>#NUM!</v>
      </c>
      <c r="G30" s="123" t="s">
        <v>135</v>
      </c>
      <c r="H30" s="124" t="e">
        <f>-SUM(C19:C30)</f>
        <v>#NUM!</v>
      </c>
      <c r="J30" s="28"/>
    </row>
    <row r="31" spans="1:10">
      <c r="A31">
        <f>A30+1</f>
        <v>25</v>
      </c>
      <c r="B31" s="28">
        <f t="shared" si="0"/>
        <v>0</v>
      </c>
      <c r="C31" s="28" t="e">
        <f t="shared" ref="C31:C42" si="5">B31+D31</f>
        <v>#NUM!</v>
      </c>
      <c r="D31" s="28" t="e">
        <f t="shared" si="3"/>
        <v>#NUM!</v>
      </c>
      <c r="E31" s="28" t="e">
        <f t="shared" ref="E31:E42" si="6">E30+C31</f>
        <v>#NUM!</v>
      </c>
      <c r="F31" s="28" t="e">
        <f>D31</f>
        <v>#NUM!</v>
      </c>
    </row>
    <row r="32" spans="1:10">
      <c r="A32">
        <f t="shared" ref="A32:A56" si="7">A31+1</f>
        <v>26</v>
      </c>
      <c r="B32" s="28">
        <f t="shared" si="0"/>
        <v>0</v>
      </c>
      <c r="C32" s="28" t="e">
        <f t="shared" si="5"/>
        <v>#NUM!</v>
      </c>
      <c r="D32" s="28" t="e">
        <f t="shared" si="3"/>
        <v>#NUM!</v>
      </c>
      <c r="E32" s="28" t="e">
        <f t="shared" si="6"/>
        <v>#NUM!</v>
      </c>
      <c r="F32" s="28" t="e">
        <f t="shared" ref="F32:F42" si="8">F31+D32</f>
        <v>#NUM!</v>
      </c>
    </row>
    <row r="33" spans="1:8">
      <c r="A33">
        <f t="shared" si="7"/>
        <v>27</v>
      </c>
      <c r="B33" s="28">
        <f t="shared" si="0"/>
        <v>0</v>
      </c>
      <c r="C33" s="28" t="e">
        <f t="shared" si="5"/>
        <v>#NUM!</v>
      </c>
      <c r="D33" s="28" t="e">
        <f t="shared" si="3"/>
        <v>#NUM!</v>
      </c>
      <c r="E33" s="28" t="e">
        <f t="shared" si="6"/>
        <v>#NUM!</v>
      </c>
      <c r="F33" s="28" t="e">
        <f t="shared" si="8"/>
        <v>#NUM!</v>
      </c>
    </row>
    <row r="34" spans="1:8">
      <c r="A34">
        <f t="shared" si="7"/>
        <v>28</v>
      </c>
      <c r="B34" s="28">
        <f t="shared" si="0"/>
        <v>0</v>
      </c>
      <c r="C34" s="28" t="e">
        <f t="shared" si="5"/>
        <v>#NUM!</v>
      </c>
      <c r="D34" s="28" t="e">
        <f t="shared" si="3"/>
        <v>#NUM!</v>
      </c>
      <c r="E34" s="28" t="e">
        <f t="shared" si="6"/>
        <v>#NUM!</v>
      </c>
      <c r="F34" s="28" t="e">
        <f t="shared" si="8"/>
        <v>#NUM!</v>
      </c>
    </row>
    <row r="35" spans="1:8">
      <c r="A35">
        <f t="shared" si="7"/>
        <v>29</v>
      </c>
      <c r="B35" s="28">
        <f t="shared" si="0"/>
        <v>0</v>
      </c>
      <c r="C35" s="28" t="e">
        <f t="shared" si="5"/>
        <v>#NUM!</v>
      </c>
      <c r="D35" s="28" t="e">
        <f t="shared" si="3"/>
        <v>#NUM!</v>
      </c>
      <c r="E35" s="28" t="e">
        <f t="shared" si="6"/>
        <v>#NUM!</v>
      </c>
      <c r="F35" s="28" t="e">
        <f t="shared" si="8"/>
        <v>#NUM!</v>
      </c>
    </row>
    <row r="36" spans="1:8">
      <c r="A36">
        <f t="shared" si="7"/>
        <v>30</v>
      </c>
      <c r="B36" s="28">
        <f t="shared" si="0"/>
        <v>0</v>
      </c>
      <c r="C36" s="28" t="e">
        <f t="shared" si="5"/>
        <v>#NUM!</v>
      </c>
      <c r="D36" s="28" t="e">
        <f t="shared" si="3"/>
        <v>#NUM!</v>
      </c>
      <c r="E36" s="28" t="e">
        <f t="shared" si="6"/>
        <v>#NUM!</v>
      </c>
      <c r="F36" s="28" t="e">
        <f t="shared" si="8"/>
        <v>#NUM!</v>
      </c>
    </row>
    <row r="37" spans="1:8">
      <c r="A37">
        <f t="shared" si="7"/>
        <v>31</v>
      </c>
      <c r="B37" s="28">
        <f t="shared" si="0"/>
        <v>0</v>
      </c>
      <c r="C37" s="28" t="e">
        <f t="shared" si="5"/>
        <v>#NUM!</v>
      </c>
      <c r="D37" s="28" t="e">
        <f t="shared" si="3"/>
        <v>#NUM!</v>
      </c>
      <c r="E37" s="28" t="e">
        <f t="shared" si="6"/>
        <v>#NUM!</v>
      </c>
      <c r="F37" s="28" t="e">
        <f t="shared" si="8"/>
        <v>#NUM!</v>
      </c>
    </row>
    <row r="38" spans="1:8">
      <c r="A38">
        <f t="shared" si="7"/>
        <v>32</v>
      </c>
      <c r="B38" s="28">
        <f t="shared" si="0"/>
        <v>0</v>
      </c>
      <c r="C38" s="28" t="e">
        <f t="shared" si="5"/>
        <v>#NUM!</v>
      </c>
      <c r="D38" s="28" t="e">
        <f t="shared" si="3"/>
        <v>#NUM!</v>
      </c>
      <c r="E38" s="28" t="e">
        <f t="shared" si="6"/>
        <v>#NUM!</v>
      </c>
      <c r="F38" s="28" t="e">
        <f t="shared" si="8"/>
        <v>#NUM!</v>
      </c>
    </row>
    <row r="39" spans="1:8">
      <c r="A39">
        <f t="shared" si="7"/>
        <v>33</v>
      </c>
      <c r="B39" s="28">
        <f t="shared" si="0"/>
        <v>0</v>
      </c>
      <c r="C39" s="28" t="e">
        <f t="shared" si="5"/>
        <v>#NUM!</v>
      </c>
      <c r="D39" s="28" t="e">
        <f t="shared" si="3"/>
        <v>#NUM!</v>
      </c>
      <c r="E39" s="28" t="e">
        <f t="shared" si="6"/>
        <v>#NUM!</v>
      </c>
      <c r="F39" s="28" t="e">
        <f t="shared" si="8"/>
        <v>#NUM!</v>
      </c>
    </row>
    <row r="40" spans="1:8">
      <c r="A40">
        <f t="shared" si="7"/>
        <v>34</v>
      </c>
      <c r="B40" s="28">
        <f t="shared" si="0"/>
        <v>0</v>
      </c>
      <c r="C40" s="28" t="e">
        <f t="shared" si="5"/>
        <v>#NUM!</v>
      </c>
      <c r="D40" s="28" t="e">
        <f t="shared" si="3"/>
        <v>#NUM!</v>
      </c>
      <c r="E40" s="28" t="e">
        <f t="shared" si="6"/>
        <v>#NUM!</v>
      </c>
      <c r="F40" s="28" t="e">
        <f t="shared" si="8"/>
        <v>#NUM!</v>
      </c>
    </row>
    <row r="41" spans="1:8">
      <c r="A41">
        <f t="shared" si="7"/>
        <v>35</v>
      </c>
      <c r="B41" s="28">
        <f t="shared" si="0"/>
        <v>0</v>
      </c>
      <c r="C41" s="28" t="e">
        <f t="shared" si="5"/>
        <v>#NUM!</v>
      </c>
      <c r="D41" s="28" t="e">
        <f t="shared" si="3"/>
        <v>#NUM!</v>
      </c>
      <c r="E41" s="28" t="e">
        <f t="shared" si="6"/>
        <v>#NUM!</v>
      </c>
      <c r="F41" s="28" t="e">
        <f t="shared" si="8"/>
        <v>#NUM!</v>
      </c>
    </row>
    <row r="42" spans="1:8">
      <c r="A42">
        <f t="shared" si="7"/>
        <v>36</v>
      </c>
      <c r="B42" s="28">
        <f t="shared" si="0"/>
        <v>0</v>
      </c>
      <c r="C42" s="28" t="e">
        <f t="shared" si="5"/>
        <v>#NUM!</v>
      </c>
      <c r="D42" s="124" t="e">
        <f t="shared" si="3"/>
        <v>#NUM!</v>
      </c>
      <c r="E42" s="28" t="e">
        <f t="shared" si="6"/>
        <v>#NUM!</v>
      </c>
      <c r="F42" s="28" t="e">
        <f t="shared" si="8"/>
        <v>#NUM!</v>
      </c>
      <c r="G42" t="s">
        <v>136</v>
      </c>
      <c r="H42" s="28" t="e">
        <f>-SUM(C31:C42)</f>
        <v>#NUM!</v>
      </c>
    </row>
    <row r="43" spans="1:8">
      <c r="A43">
        <f t="shared" si="7"/>
        <v>37</v>
      </c>
      <c r="B43" s="28"/>
      <c r="C43" s="28"/>
      <c r="D43" s="28"/>
      <c r="E43" s="28"/>
    </row>
    <row r="44" spans="1:8">
      <c r="A44">
        <f t="shared" si="7"/>
        <v>38</v>
      </c>
      <c r="B44" s="28"/>
      <c r="C44" s="28"/>
      <c r="D44" s="28"/>
      <c r="E44" s="28"/>
    </row>
    <row r="45" spans="1:8">
      <c r="A45">
        <f t="shared" si="7"/>
        <v>39</v>
      </c>
      <c r="B45" s="28"/>
      <c r="C45" s="28"/>
      <c r="D45" s="28"/>
      <c r="E45" s="28"/>
    </row>
    <row r="46" spans="1:8">
      <c r="A46">
        <f t="shared" si="7"/>
        <v>40</v>
      </c>
      <c r="B46" s="28"/>
      <c r="C46" s="28"/>
      <c r="D46" s="28"/>
      <c r="E46" s="28"/>
    </row>
    <row r="47" spans="1:8">
      <c r="A47">
        <f t="shared" si="7"/>
        <v>41</v>
      </c>
      <c r="B47" s="28"/>
      <c r="C47" s="28"/>
      <c r="D47" s="28"/>
      <c r="E47" s="28"/>
    </row>
    <row r="48" spans="1:8">
      <c r="A48">
        <f t="shared" si="7"/>
        <v>42</v>
      </c>
      <c r="B48" s="28"/>
      <c r="C48" s="28"/>
      <c r="D48" s="28"/>
      <c r="E48" s="28"/>
    </row>
    <row r="49" spans="1:5">
      <c r="A49">
        <f t="shared" si="7"/>
        <v>43</v>
      </c>
      <c r="B49" s="28"/>
      <c r="C49" s="28"/>
      <c r="D49" s="28"/>
      <c r="E49" s="28"/>
    </row>
    <row r="50" spans="1:5">
      <c r="A50">
        <f t="shared" si="7"/>
        <v>44</v>
      </c>
      <c r="B50" s="28"/>
      <c r="C50" s="28"/>
      <c r="D50" s="28"/>
      <c r="E50" s="28"/>
    </row>
    <row r="51" spans="1:5">
      <c r="A51">
        <f t="shared" si="7"/>
        <v>45</v>
      </c>
      <c r="B51" s="28"/>
      <c r="C51" s="28"/>
      <c r="D51" s="28"/>
      <c r="E51" s="28"/>
    </row>
    <row r="52" spans="1:5">
      <c r="A52">
        <f t="shared" si="7"/>
        <v>46</v>
      </c>
      <c r="B52" s="28"/>
      <c r="C52" s="28"/>
      <c r="D52" s="28"/>
      <c r="E52" s="28"/>
    </row>
    <row r="53" spans="1:5">
      <c r="A53">
        <f t="shared" si="7"/>
        <v>47</v>
      </c>
      <c r="B53" s="28"/>
      <c r="C53" s="28"/>
      <c r="D53" s="28"/>
      <c r="E53" s="28"/>
    </row>
    <row r="54" spans="1:5">
      <c r="A54">
        <f t="shared" si="7"/>
        <v>48</v>
      </c>
      <c r="B54" s="28"/>
      <c r="C54" s="28"/>
      <c r="D54" s="28"/>
      <c r="E54" s="28"/>
    </row>
    <row r="55" spans="1:5">
      <c r="A55">
        <f t="shared" si="7"/>
        <v>49</v>
      </c>
      <c r="B55" s="28"/>
      <c r="C55" s="28"/>
      <c r="D55" s="28"/>
      <c r="E55" s="28"/>
    </row>
    <row r="56" spans="1:5">
      <c r="A56">
        <f t="shared" si="7"/>
        <v>50</v>
      </c>
      <c r="B56" s="28"/>
      <c r="C56" s="28"/>
      <c r="D56" s="28"/>
      <c r="E56" s="28"/>
    </row>
    <row r="57" spans="1:5">
      <c r="B57" s="28"/>
      <c r="C57" s="28"/>
      <c r="D57" s="28"/>
      <c r="E57" s="28"/>
    </row>
    <row r="58" spans="1:5">
      <c r="B58" s="28"/>
      <c r="C58" s="28"/>
      <c r="D58" s="28"/>
      <c r="E58" s="28"/>
    </row>
  </sheetData>
  <mergeCells count="1">
    <mergeCell ref="F1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C7" sqref="C7"/>
    </sheetView>
  </sheetViews>
  <sheetFormatPr defaultRowHeight="15"/>
  <cols>
    <col min="1" max="1" width="20.28515625" customWidth="1"/>
    <col min="2" max="2" width="11.28515625" customWidth="1"/>
    <col min="3" max="3" width="12" customWidth="1"/>
    <col min="4" max="4" width="12.7109375" customWidth="1"/>
    <col min="5" max="5" width="15.28515625" customWidth="1"/>
    <col min="6" max="6" width="13.28515625" customWidth="1"/>
    <col min="8" max="9" width="10.140625" bestFit="1" customWidth="1"/>
  </cols>
  <sheetData>
    <row r="1" spans="1:8">
      <c r="A1" t="s">
        <v>90</v>
      </c>
      <c r="B1" s="26">
        <f>'Start-Up Costs &amp; Funding'!E36/12</f>
        <v>0</v>
      </c>
      <c r="F1" s="180" t="s">
        <v>95</v>
      </c>
      <c r="G1" s="180"/>
    </row>
    <row r="2" spans="1:8">
      <c r="A2" t="s">
        <v>88</v>
      </c>
      <c r="B2">
        <f>'Start-Up Costs &amp; Funding'!F36</f>
        <v>0</v>
      </c>
      <c r="F2" s="180"/>
      <c r="G2" s="180"/>
    </row>
    <row r="3" spans="1:8">
      <c r="A3" t="s">
        <v>89</v>
      </c>
      <c r="B3" s="29">
        <f>-'Start-Up Costs &amp; Funding'!G36</f>
        <v>0</v>
      </c>
      <c r="F3" s="180"/>
      <c r="G3" s="180"/>
    </row>
    <row r="4" spans="1:8">
      <c r="A4" t="s">
        <v>18</v>
      </c>
      <c r="B4" s="27">
        <f>'Start-Up Costs &amp; Funding'!D36</f>
        <v>0</v>
      </c>
    </row>
    <row r="6" spans="1:8">
      <c r="A6" s="4" t="s">
        <v>84</v>
      </c>
      <c r="B6" s="4" t="s">
        <v>85</v>
      </c>
      <c r="C6" s="4" t="s">
        <v>86</v>
      </c>
      <c r="D6" s="4" t="s">
        <v>14</v>
      </c>
      <c r="E6" s="4" t="s">
        <v>87</v>
      </c>
      <c r="F6" s="4" t="s">
        <v>93</v>
      </c>
      <c r="H6" s="4" t="s">
        <v>133</v>
      </c>
    </row>
    <row r="7" spans="1:8">
      <c r="A7">
        <v>1</v>
      </c>
      <c r="B7" s="29">
        <f>IF(B3&lt;&gt;0,B3,0)</f>
        <v>0</v>
      </c>
      <c r="C7" s="28" t="e">
        <f>B7+D7</f>
        <v>#NUM!</v>
      </c>
      <c r="D7" s="28" t="e">
        <f>-IPMT(B1,A7,B2,B4)</f>
        <v>#NUM!</v>
      </c>
      <c r="E7" s="29" t="e">
        <f>B4+C7</f>
        <v>#NUM!</v>
      </c>
    </row>
    <row r="8" spans="1:8">
      <c r="A8">
        <v>2</v>
      </c>
      <c r="B8" s="28">
        <f>B7</f>
        <v>0</v>
      </c>
      <c r="C8" s="28" t="e">
        <f t="shared" ref="C8:C30" si="0">B8+D8</f>
        <v>#NUM!</v>
      </c>
      <c r="D8" s="28" t="e">
        <f>-IPMT(B$1,A8,B$2,E7)</f>
        <v>#NUM!</v>
      </c>
      <c r="E8" s="29" t="e">
        <f>E7+C8</f>
        <v>#NUM!</v>
      </c>
      <c r="F8" s="28" t="e">
        <f>D7+D8</f>
        <v>#NUM!</v>
      </c>
    </row>
    <row r="9" spans="1:8">
      <c r="A9">
        <v>3</v>
      </c>
      <c r="B9" s="28">
        <f t="shared" ref="B9:B42" si="1">B8</f>
        <v>0</v>
      </c>
      <c r="C9" s="28" t="e">
        <f t="shared" si="0"/>
        <v>#NUM!</v>
      </c>
      <c r="D9" s="28" t="e">
        <f>-IPMT(B$1,A9,B$2,E8)</f>
        <v>#NUM!</v>
      </c>
      <c r="E9" s="29" t="e">
        <f>E8+C9</f>
        <v>#NUM!</v>
      </c>
      <c r="F9" s="28" t="e">
        <f>F8+D9</f>
        <v>#NUM!</v>
      </c>
    </row>
    <row r="10" spans="1:8">
      <c r="A10">
        <v>4</v>
      </c>
      <c r="B10" s="28">
        <f t="shared" si="1"/>
        <v>0</v>
      </c>
      <c r="C10" s="28" t="e">
        <f t="shared" si="0"/>
        <v>#NUM!</v>
      </c>
      <c r="D10" s="28" t="e">
        <f t="shared" ref="D10:D30" si="2">-IPMT(B$1,A10,B$2,E9)</f>
        <v>#NUM!</v>
      </c>
      <c r="E10" s="29" t="e">
        <f t="shared" ref="E10:E30" si="3">E9+C10</f>
        <v>#NUM!</v>
      </c>
      <c r="F10" s="28" t="e">
        <f t="shared" ref="F10:F30" si="4">F9+D10</f>
        <v>#NUM!</v>
      </c>
    </row>
    <row r="11" spans="1:8">
      <c r="A11">
        <v>5</v>
      </c>
      <c r="B11" s="28">
        <f t="shared" si="1"/>
        <v>0</v>
      </c>
      <c r="C11" s="28" t="e">
        <f t="shared" si="0"/>
        <v>#NUM!</v>
      </c>
      <c r="D11" s="28" t="e">
        <f t="shared" si="2"/>
        <v>#NUM!</v>
      </c>
      <c r="E11" s="29" t="e">
        <f t="shared" si="3"/>
        <v>#NUM!</v>
      </c>
      <c r="F11" s="28" t="e">
        <f t="shared" si="4"/>
        <v>#NUM!</v>
      </c>
    </row>
    <row r="12" spans="1:8">
      <c r="A12">
        <v>6</v>
      </c>
      <c r="B12" s="28">
        <f t="shared" si="1"/>
        <v>0</v>
      </c>
      <c r="C12" s="28" t="e">
        <f t="shared" si="0"/>
        <v>#NUM!</v>
      </c>
      <c r="D12" s="28" t="e">
        <f t="shared" si="2"/>
        <v>#NUM!</v>
      </c>
      <c r="E12" s="29" t="e">
        <f t="shared" si="3"/>
        <v>#NUM!</v>
      </c>
      <c r="F12" s="28" t="e">
        <f t="shared" si="4"/>
        <v>#NUM!</v>
      </c>
    </row>
    <row r="13" spans="1:8">
      <c r="A13">
        <v>7</v>
      </c>
      <c r="B13" s="28">
        <f t="shared" si="1"/>
        <v>0</v>
      </c>
      <c r="C13" s="28" t="e">
        <f t="shared" si="0"/>
        <v>#NUM!</v>
      </c>
      <c r="D13" s="28" t="e">
        <f t="shared" si="2"/>
        <v>#NUM!</v>
      </c>
      <c r="E13" s="29" t="e">
        <f t="shared" si="3"/>
        <v>#NUM!</v>
      </c>
      <c r="F13" s="28" t="e">
        <f t="shared" si="4"/>
        <v>#NUM!</v>
      </c>
    </row>
    <row r="14" spans="1:8">
      <c r="A14">
        <v>8</v>
      </c>
      <c r="B14" s="28">
        <f t="shared" si="1"/>
        <v>0</v>
      </c>
      <c r="C14" s="28" t="e">
        <f t="shared" si="0"/>
        <v>#NUM!</v>
      </c>
      <c r="D14" s="28" t="e">
        <f t="shared" si="2"/>
        <v>#NUM!</v>
      </c>
      <c r="E14" s="29" t="e">
        <f t="shared" si="3"/>
        <v>#NUM!</v>
      </c>
      <c r="F14" s="28" t="e">
        <f t="shared" si="4"/>
        <v>#NUM!</v>
      </c>
    </row>
    <row r="15" spans="1:8">
      <c r="A15">
        <v>9</v>
      </c>
      <c r="B15" s="28">
        <f t="shared" si="1"/>
        <v>0</v>
      </c>
      <c r="C15" s="28" t="e">
        <f t="shared" si="0"/>
        <v>#NUM!</v>
      </c>
      <c r="D15" s="28" t="e">
        <f t="shared" si="2"/>
        <v>#NUM!</v>
      </c>
      <c r="E15" s="29" t="e">
        <f t="shared" si="3"/>
        <v>#NUM!</v>
      </c>
      <c r="F15" s="28" t="e">
        <f t="shared" si="4"/>
        <v>#NUM!</v>
      </c>
    </row>
    <row r="16" spans="1:8">
      <c r="A16">
        <v>10</v>
      </c>
      <c r="B16" s="28">
        <f t="shared" si="1"/>
        <v>0</v>
      </c>
      <c r="C16" s="28" t="e">
        <f t="shared" si="0"/>
        <v>#NUM!</v>
      </c>
      <c r="D16" s="28" t="e">
        <f t="shared" si="2"/>
        <v>#NUM!</v>
      </c>
      <c r="E16" s="29" t="e">
        <f t="shared" si="3"/>
        <v>#NUM!</v>
      </c>
      <c r="F16" s="28" t="e">
        <f t="shared" si="4"/>
        <v>#NUM!</v>
      </c>
    </row>
    <row r="17" spans="1:9">
      <c r="A17">
        <v>11</v>
      </c>
      <c r="B17" s="28">
        <f t="shared" si="1"/>
        <v>0</v>
      </c>
      <c r="C17" s="28" t="e">
        <f t="shared" si="0"/>
        <v>#NUM!</v>
      </c>
      <c r="D17" s="28" t="e">
        <f t="shared" si="2"/>
        <v>#NUM!</v>
      </c>
      <c r="E17" s="29" t="e">
        <f t="shared" si="3"/>
        <v>#NUM!</v>
      </c>
      <c r="F17" s="28" t="e">
        <f t="shared" si="4"/>
        <v>#NUM!</v>
      </c>
    </row>
    <row r="18" spans="1:9">
      <c r="A18" s="123">
        <v>12</v>
      </c>
      <c r="B18" s="124">
        <f t="shared" si="1"/>
        <v>0</v>
      </c>
      <c r="C18" s="124" t="e">
        <f t="shared" si="0"/>
        <v>#NUM!</v>
      </c>
      <c r="D18" s="124" t="e">
        <f t="shared" si="2"/>
        <v>#NUM!</v>
      </c>
      <c r="E18" s="96" t="e">
        <f t="shared" si="3"/>
        <v>#NUM!</v>
      </c>
      <c r="F18" s="124" t="e">
        <f t="shared" si="4"/>
        <v>#NUM!</v>
      </c>
      <c r="G18" s="123" t="s">
        <v>91</v>
      </c>
      <c r="H18" s="124" t="e">
        <f>-SUM(C7:C18)</f>
        <v>#NUM!</v>
      </c>
    </row>
    <row r="19" spans="1:9">
      <c r="A19">
        <v>13</v>
      </c>
      <c r="B19" s="28">
        <f t="shared" si="1"/>
        <v>0</v>
      </c>
      <c r="C19" s="28" t="e">
        <f t="shared" si="0"/>
        <v>#NUM!</v>
      </c>
      <c r="D19" s="28" t="e">
        <f t="shared" si="2"/>
        <v>#NUM!</v>
      </c>
      <c r="E19" s="29" t="e">
        <f t="shared" si="3"/>
        <v>#NUM!</v>
      </c>
      <c r="F19" s="28" t="e">
        <f>D19</f>
        <v>#NUM!</v>
      </c>
    </row>
    <row r="20" spans="1:9">
      <c r="A20">
        <v>14</v>
      </c>
      <c r="B20" s="28">
        <f t="shared" si="1"/>
        <v>0</v>
      </c>
      <c r="C20" s="28" t="e">
        <f t="shared" si="0"/>
        <v>#NUM!</v>
      </c>
      <c r="D20" s="28" t="e">
        <f t="shared" si="2"/>
        <v>#NUM!</v>
      </c>
      <c r="E20" s="29" t="e">
        <f t="shared" si="3"/>
        <v>#NUM!</v>
      </c>
      <c r="F20" s="28" t="e">
        <f t="shared" si="4"/>
        <v>#NUM!</v>
      </c>
    </row>
    <row r="21" spans="1:9">
      <c r="A21">
        <v>15</v>
      </c>
      <c r="B21" s="28">
        <f t="shared" si="1"/>
        <v>0</v>
      </c>
      <c r="C21" s="28" t="e">
        <f t="shared" si="0"/>
        <v>#NUM!</v>
      </c>
      <c r="D21" s="28" t="e">
        <f t="shared" si="2"/>
        <v>#NUM!</v>
      </c>
      <c r="E21" s="29" t="e">
        <f t="shared" si="3"/>
        <v>#NUM!</v>
      </c>
      <c r="F21" s="28" t="e">
        <f t="shared" si="4"/>
        <v>#NUM!</v>
      </c>
    </row>
    <row r="22" spans="1:9">
      <c r="A22">
        <v>16</v>
      </c>
      <c r="B22" s="28">
        <f t="shared" si="1"/>
        <v>0</v>
      </c>
      <c r="C22" s="28" t="e">
        <f t="shared" si="0"/>
        <v>#NUM!</v>
      </c>
      <c r="D22" s="28" t="e">
        <f t="shared" si="2"/>
        <v>#NUM!</v>
      </c>
      <c r="E22" s="29" t="e">
        <f t="shared" si="3"/>
        <v>#NUM!</v>
      </c>
      <c r="F22" s="28" t="e">
        <f t="shared" si="4"/>
        <v>#NUM!</v>
      </c>
    </row>
    <row r="23" spans="1:9">
      <c r="A23">
        <v>17</v>
      </c>
      <c r="B23" s="28">
        <f t="shared" si="1"/>
        <v>0</v>
      </c>
      <c r="C23" s="28" t="e">
        <f t="shared" si="0"/>
        <v>#NUM!</v>
      </c>
      <c r="D23" s="28" t="e">
        <f t="shared" si="2"/>
        <v>#NUM!</v>
      </c>
      <c r="E23" s="29" t="e">
        <f t="shared" si="3"/>
        <v>#NUM!</v>
      </c>
      <c r="F23" s="28" t="e">
        <f t="shared" si="4"/>
        <v>#NUM!</v>
      </c>
    </row>
    <row r="24" spans="1:9">
      <c r="A24">
        <v>18</v>
      </c>
      <c r="B24" s="28">
        <f t="shared" si="1"/>
        <v>0</v>
      </c>
      <c r="C24" s="28" t="e">
        <f t="shared" si="0"/>
        <v>#NUM!</v>
      </c>
      <c r="D24" s="28" t="e">
        <f t="shared" si="2"/>
        <v>#NUM!</v>
      </c>
      <c r="E24" s="29" t="e">
        <f t="shared" si="3"/>
        <v>#NUM!</v>
      </c>
      <c r="F24" s="28" t="e">
        <f t="shared" si="4"/>
        <v>#NUM!</v>
      </c>
    </row>
    <row r="25" spans="1:9">
      <c r="A25">
        <v>19</v>
      </c>
      <c r="B25" s="28">
        <f t="shared" si="1"/>
        <v>0</v>
      </c>
      <c r="C25" s="28" t="e">
        <f t="shared" si="0"/>
        <v>#NUM!</v>
      </c>
      <c r="D25" s="28" t="e">
        <f t="shared" si="2"/>
        <v>#NUM!</v>
      </c>
      <c r="E25" s="29" t="e">
        <f t="shared" si="3"/>
        <v>#NUM!</v>
      </c>
      <c r="F25" s="28" t="e">
        <f t="shared" si="4"/>
        <v>#NUM!</v>
      </c>
    </row>
    <row r="26" spans="1:9">
      <c r="A26">
        <v>20</v>
      </c>
      <c r="B26" s="28">
        <f t="shared" si="1"/>
        <v>0</v>
      </c>
      <c r="C26" s="28" t="e">
        <f t="shared" si="0"/>
        <v>#NUM!</v>
      </c>
      <c r="D26" s="28" t="e">
        <f t="shared" si="2"/>
        <v>#NUM!</v>
      </c>
      <c r="E26" s="29" t="e">
        <f t="shared" si="3"/>
        <v>#NUM!</v>
      </c>
      <c r="F26" s="28" t="e">
        <f t="shared" si="4"/>
        <v>#NUM!</v>
      </c>
      <c r="I26" s="29"/>
    </row>
    <row r="27" spans="1:9">
      <c r="A27">
        <v>21</v>
      </c>
      <c r="B27" s="28">
        <f t="shared" si="1"/>
        <v>0</v>
      </c>
      <c r="C27" s="28" t="e">
        <f t="shared" si="0"/>
        <v>#NUM!</v>
      </c>
      <c r="D27" s="28" t="e">
        <f t="shared" si="2"/>
        <v>#NUM!</v>
      </c>
      <c r="E27" s="29" t="e">
        <f t="shared" si="3"/>
        <v>#NUM!</v>
      </c>
      <c r="F27" s="28" t="e">
        <f t="shared" si="4"/>
        <v>#NUM!</v>
      </c>
    </row>
    <row r="28" spans="1:9">
      <c r="A28">
        <v>22</v>
      </c>
      <c r="B28" s="28">
        <f t="shared" si="1"/>
        <v>0</v>
      </c>
      <c r="C28" s="28" t="e">
        <f t="shared" si="0"/>
        <v>#NUM!</v>
      </c>
      <c r="D28" s="28" t="e">
        <f t="shared" si="2"/>
        <v>#NUM!</v>
      </c>
      <c r="E28" s="29" t="e">
        <f t="shared" si="3"/>
        <v>#NUM!</v>
      </c>
      <c r="F28" s="28" t="e">
        <f t="shared" si="4"/>
        <v>#NUM!</v>
      </c>
    </row>
    <row r="29" spans="1:9">
      <c r="A29">
        <v>23</v>
      </c>
      <c r="B29" s="28">
        <f t="shared" si="1"/>
        <v>0</v>
      </c>
      <c r="C29" s="28" t="e">
        <f t="shared" si="0"/>
        <v>#NUM!</v>
      </c>
      <c r="D29" s="28" t="e">
        <f t="shared" si="2"/>
        <v>#NUM!</v>
      </c>
      <c r="E29" s="29" t="e">
        <f t="shared" si="3"/>
        <v>#NUM!</v>
      </c>
      <c r="F29" s="28" t="e">
        <f t="shared" si="4"/>
        <v>#NUM!</v>
      </c>
    </row>
    <row r="30" spans="1:9">
      <c r="A30" s="123">
        <v>24</v>
      </c>
      <c r="B30" s="124">
        <f t="shared" si="1"/>
        <v>0</v>
      </c>
      <c r="C30" s="124" t="e">
        <f t="shared" si="0"/>
        <v>#NUM!</v>
      </c>
      <c r="D30" s="124" t="e">
        <f t="shared" si="2"/>
        <v>#NUM!</v>
      </c>
      <c r="E30" s="96" t="e">
        <f t="shared" si="3"/>
        <v>#NUM!</v>
      </c>
      <c r="F30" s="124" t="e">
        <f t="shared" si="4"/>
        <v>#NUM!</v>
      </c>
      <c r="G30" s="123" t="s">
        <v>135</v>
      </c>
      <c r="H30" s="124" t="e">
        <f>-SUM(C19:C30)</f>
        <v>#NUM!</v>
      </c>
    </row>
    <row r="31" spans="1:9">
      <c r="A31">
        <f>A30+1</f>
        <v>25</v>
      </c>
      <c r="B31" s="28">
        <f t="shared" si="1"/>
        <v>0</v>
      </c>
      <c r="C31" s="28" t="e">
        <f t="shared" ref="C31:C42" si="5">B31+D31</f>
        <v>#NUM!</v>
      </c>
      <c r="D31" s="28" t="e">
        <f t="shared" ref="D31:D42" si="6">-IPMT(B$1,A31,B$2,E30)</f>
        <v>#NUM!</v>
      </c>
      <c r="E31" s="29" t="e">
        <f t="shared" ref="E31:E42" si="7">E30+C31</f>
        <v>#NUM!</v>
      </c>
      <c r="F31" s="28" t="e">
        <f>D31</f>
        <v>#NUM!</v>
      </c>
    </row>
    <row r="32" spans="1:9">
      <c r="A32">
        <f t="shared" ref="A32:A51" si="8">A31+1</f>
        <v>26</v>
      </c>
      <c r="B32" s="28">
        <f t="shared" si="1"/>
        <v>0</v>
      </c>
      <c r="C32" s="28" t="e">
        <f t="shared" si="5"/>
        <v>#NUM!</v>
      </c>
      <c r="D32" s="28" t="e">
        <f t="shared" si="6"/>
        <v>#NUM!</v>
      </c>
      <c r="E32" s="29" t="e">
        <f t="shared" si="7"/>
        <v>#NUM!</v>
      </c>
      <c r="F32" s="28" t="e">
        <f t="shared" ref="F32:F42" si="9">F31+D32</f>
        <v>#NUM!</v>
      </c>
    </row>
    <row r="33" spans="1:8">
      <c r="A33">
        <f t="shared" si="8"/>
        <v>27</v>
      </c>
      <c r="B33" s="28">
        <f t="shared" si="1"/>
        <v>0</v>
      </c>
      <c r="C33" s="28" t="e">
        <f t="shared" si="5"/>
        <v>#NUM!</v>
      </c>
      <c r="D33" s="28" t="e">
        <f t="shared" si="6"/>
        <v>#NUM!</v>
      </c>
      <c r="E33" s="29" t="e">
        <f t="shared" si="7"/>
        <v>#NUM!</v>
      </c>
      <c r="F33" s="28" t="e">
        <f t="shared" si="9"/>
        <v>#NUM!</v>
      </c>
    </row>
    <row r="34" spans="1:8">
      <c r="A34">
        <f t="shared" si="8"/>
        <v>28</v>
      </c>
      <c r="B34" s="28">
        <f t="shared" si="1"/>
        <v>0</v>
      </c>
      <c r="C34" s="28" t="e">
        <f t="shared" si="5"/>
        <v>#NUM!</v>
      </c>
      <c r="D34" s="28" t="e">
        <f t="shared" si="6"/>
        <v>#NUM!</v>
      </c>
      <c r="E34" s="29" t="e">
        <f t="shared" si="7"/>
        <v>#NUM!</v>
      </c>
      <c r="F34" s="28" t="e">
        <f t="shared" si="9"/>
        <v>#NUM!</v>
      </c>
    </row>
    <row r="35" spans="1:8">
      <c r="A35">
        <f t="shared" si="8"/>
        <v>29</v>
      </c>
      <c r="B35" s="28">
        <f t="shared" si="1"/>
        <v>0</v>
      </c>
      <c r="C35" s="28" t="e">
        <f t="shared" si="5"/>
        <v>#NUM!</v>
      </c>
      <c r="D35" s="28" t="e">
        <f t="shared" si="6"/>
        <v>#NUM!</v>
      </c>
      <c r="E35" s="29" t="e">
        <f t="shared" si="7"/>
        <v>#NUM!</v>
      </c>
      <c r="F35" s="28" t="e">
        <f t="shared" si="9"/>
        <v>#NUM!</v>
      </c>
    </row>
    <row r="36" spans="1:8">
      <c r="A36">
        <f t="shared" si="8"/>
        <v>30</v>
      </c>
      <c r="B36" s="28">
        <f t="shared" si="1"/>
        <v>0</v>
      </c>
      <c r="C36" s="28" t="e">
        <f t="shared" si="5"/>
        <v>#NUM!</v>
      </c>
      <c r="D36" s="28" t="e">
        <f t="shared" si="6"/>
        <v>#NUM!</v>
      </c>
      <c r="E36" s="29" t="e">
        <f t="shared" si="7"/>
        <v>#NUM!</v>
      </c>
      <c r="F36" s="28" t="e">
        <f t="shared" si="9"/>
        <v>#NUM!</v>
      </c>
    </row>
    <row r="37" spans="1:8">
      <c r="A37">
        <f t="shared" si="8"/>
        <v>31</v>
      </c>
      <c r="B37" s="28">
        <f t="shared" si="1"/>
        <v>0</v>
      </c>
      <c r="C37" s="28" t="e">
        <f t="shared" si="5"/>
        <v>#NUM!</v>
      </c>
      <c r="D37" s="28" t="e">
        <f t="shared" si="6"/>
        <v>#NUM!</v>
      </c>
      <c r="E37" s="29" t="e">
        <f t="shared" si="7"/>
        <v>#NUM!</v>
      </c>
      <c r="F37" s="28" t="e">
        <f t="shared" si="9"/>
        <v>#NUM!</v>
      </c>
    </row>
    <row r="38" spans="1:8">
      <c r="A38">
        <f t="shared" si="8"/>
        <v>32</v>
      </c>
      <c r="B38" s="28">
        <f t="shared" si="1"/>
        <v>0</v>
      </c>
      <c r="C38" s="28" t="e">
        <f t="shared" si="5"/>
        <v>#NUM!</v>
      </c>
      <c r="D38" s="28" t="e">
        <f t="shared" si="6"/>
        <v>#NUM!</v>
      </c>
      <c r="E38" s="29" t="e">
        <f t="shared" si="7"/>
        <v>#NUM!</v>
      </c>
      <c r="F38" s="28" t="e">
        <f t="shared" si="9"/>
        <v>#NUM!</v>
      </c>
    </row>
    <row r="39" spans="1:8">
      <c r="A39">
        <f t="shared" si="8"/>
        <v>33</v>
      </c>
      <c r="B39" s="28">
        <f t="shared" si="1"/>
        <v>0</v>
      </c>
      <c r="C39" s="28" t="e">
        <f t="shared" si="5"/>
        <v>#NUM!</v>
      </c>
      <c r="D39" s="28" t="e">
        <f t="shared" si="6"/>
        <v>#NUM!</v>
      </c>
      <c r="E39" s="29" t="e">
        <f t="shared" si="7"/>
        <v>#NUM!</v>
      </c>
      <c r="F39" s="28" t="e">
        <f t="shared" si="9"/>
        <v>#NUM!</v>
      </c>
    </row>
    <row r="40" spans="1:8">
      <c r="A40">
        <f t="shared" si="8"/>
        <v>34</v>
      </c>
      <c r="B40" s="28">
        <f t="shared" si="1"/>
        <v>0</v>
      </c>
      <c r="C40" s="28" t="e">
        <f t="shared" si="5"/>
        <v>#NUM!</v>
      </c>
      <c r="D40" s="28" t="e">
        <f t="shared" si="6"/>
        <v>#NUM!</v>
      </c>
      <c r="E40" s="29" t="e">
        <f t="shared" si="7"/>
        <v>#NUM!</v>
      </c>
      <c r="F40" s="28" t="e">
        <f t="shared" si="9"/>
        <v>#NUM!</v>
      </c>
    </row>
    <row r="41" spans="1:8">
      <c r="A41">
        <f t="shared" si="8"/>
        <v>35</v>
      </c>
      <c r="B41" s="28">
        <f t="shared" si="1"/>
        <v>0</v>
      </c>
      <c r="C41" s="28" t="e">
        <f t="shared" si="5"/>
        <v>#NUM!</v>
      </c>
      <c r="D41" s="28" t="e">
        <f t="shared" si="6"/>
        <v>#NUM!</v>
      </c>
      <c r="E41" s="29" t="e">
        <f t="shared" si="7"/>
        <v>#NUM!</v>
      </c>
      <c r="F41" s="28" t="e">
        <f t="shared" si="9"/>
        <v>#NUM!</v>
      </c>
    </row>
    <row r="42" spans="1:8">
      <c r="A42" s="123">
        <f t="shared" si="8"/>
        <v>36</v>
      </c>
      <c r="B42" s="124">
        <f t="shared" si="1"/>
        <v>0</v>
      </c>
      <c r="C42" s="124" t="e">
        <f t="shared" si="5"/>
        <v>#NUM!</v>
      </c>
      <c r="D42" s="124" t="e">
        <f t="shared" si="6"/>
        <v>#NUM!</v>
      </c>
      <c r="E42" s="96" t="e">
        <f t="shared" si="7"/>
        <v>#NUM!</v>
      </c>
      <c r="F42" s="124" t="e">
        <f t="shared" si="9"/>
        <v>#NUM!</v>
      </c>
      <c r="G42" s="123" t="s">
        <v>136</v>
      </c>
      <c r="H42" s="124" t="e">
        <f>-SUM(C31:C42)</f>
        <v>#NUM!</v>
      </c>
    </row>
    <row r="43" spans="1:8">
      <c r="A43">
        <f t="shared" si="8"/>
        <v>37</v>
      </c>
      <c r="B43" s="28"/>
      <c r="C43" s="28"/>
      <c r="D43" s="28"/>
      <c r="E43" s="28"/>
    </row>
    <row r="44" spans="1:8">
      <c r="A44">
        <f t="shared" si="8"/>
        <v>38</v>
      </c>
      <c r="B44" s="28"/>
      <c r="C44" s="28"/>
      <c r="D44" s="28"/>
      <c r="E44" s="28"/>
    </row>
    <row r="45" spans="1:8">
      <c r="A45">
        <f t="shared" si="8"/>
        <v>39</v>
      </c>
      <c r="B45" s="28"/>
      <c r="C45" s="28"/>
      <c r="D45" s="28"/>
      <c r="E45" s="28"/>
    </row>
    <row r="46" spans="1:8">
      <c r="A46">
        <f t="shared" si="8"/>
        <v>40</v>
      </c>
      <c r="B46" s="28"/>
      <c r="C46" s="28"/>
      <c r="D46" s="28"/>
      <c r="E46" s="28"/>
    </row>
    <row r="47" spans="1:8">
      <c r="A47">
        <f t="shared" si="8"/>
        <v>41</v>
      </c>
      <c r="B47" s="28"/>
      <c r="C47" s="28"/>
      <c r="D47" s="28"/>
      <c r="E47" s="28"/>
    </row>
    <row r="48" spans="1:8">
      <c r="A48">
        <f t="shared" si="8"/>
        <v>42</v>
      </c>
      <c r="B48" s="28"/>
      <c r="C48" s="28"/>
      <c r="D48" s="28"/>
      <c r="E48" s="28"/>
    </row>
    <row r="49" spans="1:5">
      <c r="A49">
        <f t="shared" si="8"/>
        <v>43</v>
      </c>
      <c r="B49" s="28"/>
      <c r="C49" s="28"/>
      <c r="D49" s="28"/>
      <c r="E49" s="28"/>
    </row>
    <row r="50" spans="1:5">
      <c r="A50">
        <f t="shared" si="8"/>
        <v>44</v>
      </c>
      <c r="B50" s="28"/>
      <c r="C50" s="28"/>
      <c r="D50" s="28"/>
      <c r="E50" s="28"/>
    </row>
    <row r="51" spans="1:5">
      <c r="A51">
        <f t="shared" si="8"/>
        <v>45</v>
      </c>
      <c r="B51" s="28"/>
      <c r="C51" s="28"/>
      <c r="D51" s="28"/>
      <c r="E51" s="28"/>
    </row>
    <row r="52" spans="1:5">
      <c r="B52" s="28"/>
      <c r="C52" s="28"/>
      <c r="D52" s="28"/>
      <c r="E52" s="28"/>
    </row>
    <row r="53" spans="1:5">
      <c r="B53" s="28"/>
      <c r="C53" s="28"/>
      <c r="D53" s="28"/>
      <c r="E53" s="28"/>
    </row>
    <row r="54" spans="1:5">
      <c r="B54" s="28"/>
      <c r="C54" s="28"/>
      <c r="D54" s="28"/>
      <c r="E54" s="28"/>
    </row>
    <row r="55" spans="1:5">
      <c r="B55" s="28"/>
      <c r="C55" s="28"/>
      <c r="D55" s="28"/>
      <c r="E55" s="28"/>
    </row>
    <row r="56" spans="1:5">
      <c r="B56" s="28"/>
      <c r="C56" s="28"/>
      <c r="D56" s="28"/>
      <c r="E56" s="28"/>
    </row>
    <row r="57" spans="1:5">
      <c r="B57" s="28"/>
      <c r="C57" s="28"/>
      <c r="D57" s="28"/>
      <c r="E57" s="28"/>
    </row>
    <row r="58" spans="1:5">
      <c r="B58" s="28"/>
      <c r="C58" s="28"/>
      <c r="D58" s="28"/>
      <c r="E58" s="28"/>
    </row>
  </sheetData>
  <mergeCells count="1">
    <mergeCell ref="F1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6" workbookViewId="0">
      <selection activeCell="C7" sqref="C7"/>
    </sheetView>
  </sheetViews>
  <sheetFormatPr defaultRowHeight="15"/>
  <cols>
    <col min="1" max="1" width="20.28515625" customWidth="1"/>
    <col min="2" max="2" width="11.28515625" customWidth="1"/>
    <col min="3" max="3" width="12" customWidth="1"/>
    <col min="4" max="4" width="12.7109375" customWidth="1"/>
    <col min="5" max="5" width="15.28515625" customWidth="1"/>
    <col min="6" max="6" width="14.28515625" customWidth="1"/>
    <col min="8" max="8" width="10.140625" customWidth="1"/>
  </cols>
  <sheetData>
    <row r="1" spans="1:8">
      <c r="A1" t="s">
        <v>90</v>
      </c>
      <c r="B1" s="26">
        <f>'Start-Up Costs &amp; Funding'!E37/12</f>
        <v>0</v>
      </c>
      <c r="F1" s="180" t="s">
        <v>95</v>
      </c>
      <c r="G1" s="180"/>
    </row>
    <row r="2" spans="1:8">
      <c r="A2" t="s">
        <v>88</v>
      </c>
      <c r="B2">
        <f>'Start-Up Costs &amp; Funding'!F37</f>
        <v>0</v>
      </c>
      <c r="F2" s="180"/>
      <c r="G2" s="180"/>
    </row>
    <row r="3" spans="1:8">
      <c r="A3" t="s">
        <v>89</v>
      </c>
      <c r="B3" s="29">
        <f>-'Start-Up Costs &amp; Funding'!G37</f>
        <v>0</v>
      </c>
      <c r="F3" s="180"/>
      <c r="G3" s="180"/>
    </row>
    <row r="4" spans="1:8">
      <c r="A4" t="s">
        <v>18</v>
      </c>
      <c r="B4" s="27">
        <f>'Start-Up Costs &amp; Funding'!D37</f>
        <v>0</v>
      </c>
    </row>
    <row r="6" spans="1:8">
      <c r="A6" s="4" t="s">
        <v>84</v>
      </c>
      <c r="B6" s="4" t="s">
        <v>85</v>
      </c>
      <c r="C6" s="4" t="s">
        <v>86</v>
      </c>
      <c r="D6" s="4" t="s">
        <v>14</v>
      </c>
      <c r="E6" s="4" t="s">
        <v>87</v>
      </c>
      <c r="F6" s="4" t="s">
        <v>93</v>
      </c>
      <c r="H6" s="4" t="s">
        <v>134</v>
      </c>
    </row>
    <row r="7" spans="1:8">
      <c r="A7">
        <v>1</v>
      </c>
      <c r="B7" s="28">
        <f>B3</f>
        <v>0</v>
      </c>
      <c r="C7" s="28" t="e">
        <f>B7+D7</f>
        <v>#NUM!</v>
      </c>
      <c r="D7" s="28" t="e">
        <f>-IPMT(B1,A7,B2,B4)</f>
        <v>#NUM!</v>
      </c>
      <c r="E7" s="29" t="e">
        <f>B4+C7</f>
        <v>#NUM!</v>
      </c>
    </row>
    <row r="8" spans="1:8">
      <c r="A8">
        <v>2</v>
      </c>
      <c r="B8" s="28">
        <f>B7</f>
        <v>0</v>
      </c>
      <c r="C8" s="28" t="e">
        <f t="shared" ref="C8:C18" si="0">B8+D8</f>
        <v>#NUM!</v>
      </c>
      <c r="D8" s="28" t="e">
        <f>-IPMT(B$1,A8,B$2,E7)</f>
        <v>#NUM!</v>
      </c>
      <c r="E8" s="29" t="e">
        <f>E7+C8</f>
        <v>#NUM!</v>
      </c>
      <c r="F8" s="28" t="e">
        <f>D7+D8</f>
        <v>#NUM!</v>
      </c>
    </row>
    <row r="9" spans="1:8">
      <c r="A9">
        <v>3</v>
      </c>
      <c r="B9" s="28">
        <f t="shared" ref="B9:B18" si="1">B8</f>
        <v>0</v>
      </c>
      <c r="C9" s="28" t="e">
        <f t="shared" si="0"/>
        <v>#NUM!</v>
      </c>
      <c r="D9" s="28" t="e">
        <f>-IPMT(B$1,A9,B$2,E8)</f>
        <v>#NUM!</v>
      </c>
      <c r="E9" s="29" t="e">
        <f>E8+C9</f>
        <v>#NUM!</v>
      </c>
      <c r="F9" s="28" t="e">
        <f>F8+D9</f>
        <v>#NUM!</v>
      </c>
    </row>
    <row r="10" spans="1:8">
      <c r="A10">
        <v>4</v>
      </c>
      <c r="B10" s="28">
        <f t="shared" si="1"/>
        <v>0</v>
      </c>
      <c r="C10" s="28" t="e">
        <f t="shared" si="0"/>
        <v>#NUM!</v>
      </c>
      <c r="D10" s="28" t="e">
        <f t="shared" ref="D10:D18" si="2">-IPMT(B$1,A10,B$2,E9)</f>
        <v>#NUM!</v>
      </c>
      <c r="E10" s="29" t="e">
        <f t="shared" ref="E10:F18" si="3">E9+C10</f>
        <v>#NUM!</v>
      </c>
      <c r="F10" s="28" t="e">
        <f t="shared" si="3"/>
        <v>#NUM!</v>
      </c>
    </row>
    <row r="11" spans="1:8">
      <c r="A11">
        <v>5</v>
      </c>
      <c r="B11" s="28">
        <f t="shared" si="1"/>
        <v>0</v>
      </c>
      <c r="C11" s="28" t="e">
        <f t="shared" si="0"/>
        <v>#NUM!</v>
      </c>
      <c r="D11" s="28" t="e">
        <f t="shared" si="2"/>
        <v>#NUM!</v>
      </c>
      <c r="E11" s="29" t="e">
        <f t="shared" si="3"/>
        <v>#NUM!</v>
      </c>
      <c r="F11" s="28" t="e">
        <f t="shared" si="3"/>
        <v>#NUM!</v>
      </c>
    </row>
    <row r="12" spans="1:8">
      <c r="A12">
        <v>6</v>
      </c>
      <c r="B12" s="28">
        <f t="shared" si="1"/>
        <v>0</v>
      </c>
      <c r="C12" s="28" t="e">
        <f t="shared" si="0"/>
        <v>#NUM!</v>
      </c>
      <c r="D12" s="28" t="e">
        <f t="shared" si="2"/>
        <v>#NUM!</v>
      </c>
      <c r="E12" s="29" t="e">
        <f t="shared" si="3"/>
        <v>#NUM!</v>
      </c>
      <c r="F12" s="28" t="e">
        <f t="shared" si="3"/>
        <v>#NUM!</v>
      </c>
    </row>
    <row r="13" spans="1:8">
      <c r="A13">
        <v>7</v>
      </c>
      <c r="B13" s="28">
        <f t="shared" si="1"/>
        <v>0</v>
      </c>
      <c r="C13" s="28" t="e">
        <f t="shared" si="0"/>
        <v>#NUM!</v>
      </c>
      <c r="D13" s="28" t="e">
        <f t="shared" si="2"/>
        <v>#NUM!</v>
      </c>
      <c r="E13" s="29" t="e">
        <f t="shared" si="3"/>
        <v>#NUM!</v>
      </c>
      <c r="F13" s="28" t="e">
        <f t="shared" si="3"/>
        <v>#NUM!</v>
      </c>
    </row>
    <row r="14" spans="1:8">
      <c r="A14">
        <v>8</v>
      </c>
      <c r="B14" s="28">
        <f t="shared" si="1"/>
        <v>0</v>
      </c>
      <c r="C14" s="28" t="e">
        <f t="shared" si="0"/>
        <v>#NUM!</v>
      </c>
      <c r="D14" s="28" t="e">
        <f t="shared" si="2"/>
        <v>#NUM!</v>
      </c>
      <c r="E14" s="29" t="e">
        <f t="shared" si="3"/>
        <v>#NUM!</v>
      </c>
      <c r="F14" s="28" t="e">
        <f t="shared" si="3"/>
        <v>#NUM!</v>
      </c>
    </row>
    <row r="15" spans="1:8">
      <c r="A15">
        <v>9</v>
      </c>
      <c r="B15" s="28">
        <f t="shared" si="1"/>
        <v>0</v>
      </c>
      <c r="C15" s="28" t="e">
        <f t="shared" si="0"/>
        <v>#NUM!</v>
      </c>
      <c r="D15" s="28" t="e">
        <f t="shared" si="2"/>
        <v>#NUM!</v>
      </c>
      <c r="E15" s="29" t="e">
        <f t="shared" si="3"/>
        <v>#NUM!</v>
      </c>
      <c r="F15" s="28" t="e">
        <f t="shared" si="3"/>
        <v>#NUM!</v>
      </c>
    </row>
    <row r="16" spans="1:8">
      <c r="A16">
        <v>10</v>
      </c>
      <c r="B16" s="28">
        <f t="shared" si="1"/>
        <v>0</v>
      </c>
      <c r="C16" s="28" t="e">
        <f t="shared" si="0"/>
        <v>#NUM!</v>
      </c>
      <c r="D16" s="28" t="e">
        <f t="shared" si="2"/>
        <v>#NUM!</v>
      </c>
      <c r="E16" s="29" t="e">
        <f t="shared" si="3"/>
        <v>#NUM!</v>
      </c>
      <c r="F16" s="28" t="e">
        <f t="shared" si="3"/>
        <v>#NUM!</v>
      </c>
    </row>
    <row r="17" spans="1:8">
      <c r="A17">
        <v>11</v>
      </c>
      <c r="B17" s="28">
        <f t="shared" si="1"/>
        <v>0</v>
      </c>
      <c r="C17" s="28" t="e">
        <f t="shared" si="0"/>
        <v>#NUM!</v>
      </c>
      <c r="D17" s="28" t="e">
        <f t="shared" si="2"/>
        <v>#NUM!</v>
      </c>
      <c r="E17" s="29" t="e">
        <f t="shared" si="3"/>
        <v>#NUM!</v>
      </c>
      <c r="F17" s="28" t="e">
        <f t="shared" si="3"/>
        <v>#NUM!</v>
      </c>
    </row>
    <row r="18" spans="1:8">
      <c r="A18">
        <v>12</v>
      </c>
      <c r="B18" s="28">
        <f t="shared" si="1"/>
        <v>0</v>
      </c>
      <c r="C18" s="28" t="e">
        <f t="shared" si="0"/>
        <v>#NUM!</v>
      </c>
      <c r="D18" s="124" t="e">
        <f t="shared" si="2"/>
        <v>#NUM!</v>
      </c>
      <c r="E18" s="29" t="e">
        <f t="shared" si="3"/>
        <v>#NUM!</v>
      </c>
      <c r="F18" s="28" t="e">
        <f t="shared" si="3"/>
        <v>#NUM!</v>
      </c>
      <c r="G18" t="s">
        <v>91</v>
      </c>
      <c r="H18" s="28" t="e">
        <f>-SUM(C7:C18)</f>
        <v>#NUM!</v>
      </c>
    </row>
    <row r="19" spans="1:8">
      <c r="B19" s="28"/>
      <c r="C19" s="28"/>
      <c r="D19" s="28"/>
      <c r="E19" s="29"/>
      <c r="F19" s="28"/>
    </row>
    <row r="20" spans="1:8">
      <c r="B20" s="28"/>
      <c r="C20" s="28"/>
      <c r="D20" s="28"/>
      <c r="E20" s="29"/>
      <c r="F20" s="28"/>
    </row>
    <row r="21" spans="1:8">
      <c r="B21" s="28"/>
      <c r="C21" s="28"/>
      <c r="D21" s="28"/>
      <c r="E21" s="29"/>
      <c r="F21" s="28"/>
    </row>
    <row r="22" spans="1:8">
      <c r="B22" s="28"/>
      <c r="C22" s="28"/>
      <c r="D22" s="28"/>
      <c r="E22" s="29"/>
      <c r="F22" s="28"/>
    </row>
    <row r="23" spans="1:8">
      <c r="B23" s="28"/>
      <c r="C23" s="28"/>
      <c r="D23" s="28"/>
      <c r="E23" s="29"/>
      <c r="F23" s="28"/>
    </row>
    <row r="24" spans="1:8">
      <c r="B24" s="28"/>
      <c r="C24" s="28"/>
      <c r="D24" s="28"/>
      <c r="E24" s="29"/>
      <c r="F24" s="28"/>
    </row>
    <row r="25" spans="1:8">
      <c r="B25" s="28"/>
      <c r="C25" s="28"/>
      <c r="D25" s="28"/>
      <c r="E25" s="29"/>
      <c r="F25" s="28"/>
    </row>
    <row r="26" spans="1:8">
      <c r="B26" s="28"/>
      <c r="C26" s="28"/>
      <c r="D26" s="28"/>
      <c r="E26" s="29"/>
      <c r="F26" s="28"/>
    </row>
    <row r="27" spans="1:8">
      <c r="B27" s="28"/>
      <c r="C27" s="28"/>
      <c r="D27" s="28"/>
      <c r="E27" s="29"/>
      <c r="F27" s="28"/>
    </row>
    <row r="28" spans="1:8">
      <c r="B28" s="28"/>
      <c r="C28" s="28"/>
      <c r="D28" s="28"/>
      <c r="E28" s="29"/>
      <c r="F28" s="28"/>
    </row>
    <row r="29" spans="1:8">
      <c r="B29" s="28"/>
      <c r="C29" s="28"/>
      <c r="D29" s="28"/>
      <c r="E29" s="29"/>
      <c r="F29" s="28"/>
    </row>
    <row r="30" spans="1:8">
      <c r="B30" s="28"/>
      <c r="C30" s="28"/>
      <c r="D30" s="124"/>
      <c r="E30" s="29"/>
      <c r="F30" s="28"/>
      <c r="H30" s="28"/>
    </row>
    <row r="31" spans="1:8">
      <c r="B31" s="28"/>
      <c r="C31" s="28"/>
      <c r="D31" s="28"/>
      <c r="E31" s="29"/>
      <c r="F31" s="28"/>
    </row>
    <row r="32" spans="1:8">
      <c r="B32" s="28"/>
      <c r="C32" s="28"/>
      <c r="D32" s="28"/>
      <c r="E32" s="29"/>
      <c r="F32" s="28"/>
    </row>
    <row r="33" spans="2:8">
      <c r="B33" s="28"/>
      <c r="C33" s="28"/>
      <c r="D33" s="28"/>
      <c r="E33" s="29"/>
      <c r="F33" s="28"/>
    </row>
    <row r="34" spans="2:8">
      <c r="B34" s="28"/>
      <c r="C34" s="28"/>
      <c r="D34" s="28"/>
      <c r="E34" s="29"/>
      <c r="F34" s="28"/>
    </row>
    <row r="35" spans="2:8">
      <c r="B35" s="28"/>
      <c r="C35" s="28"/>
      <c r="D35" s="28"/>
      <c r="E35" s="29"/>
      <c r="F35" s="28"/>
    </row>
    <row r="36" spans="2:8">
      <c r="B36" s="28"/>
      <c r="C36" s="28"/>
      <c r="D36" s="28"/>
      <c r="E36" s="29"/>
      <c r="F36" s="28"/>
    </row>
    <row r="37" spans="2:8">
      <c r="B37" s="28"/>
      <c r="C37" s="28"/>
      <c r="D37" s="28"/>
      <c r="E37" s="29"/>
      <c r="F37" s="28"/>
    </row>
    <row r="38" spans="2:8">
      <c r="B38" s="28"/>
      <c r="C38" s="28"/>
      <c r="D38" s="28"/>
      <c r="E38" s="29"/>
      <c r="F38" s="28"/>
    </row>
    <row r="39" spans="2:8">
      <c r="B39" s="28"/>
      <c r="C39" s="28"/>
      <c r="D39" s="28"/>
      <c r="E39" s="29"/>
      <c r="F39" s="28"/>
    </row>
    <row r="40" spans="2:8">
      <c r="B40" s="28"/>
      <c r="C40" s="28"/>
      <c r="D40" s="28"/>
      <c r="E40" s="29"/>
      <c r="F40" s="28"/>
    </row>
    <row r="41" spans="2:8">
      <c r="B41" s="28"/>
      <c r="C41" s="28"/>
      <c r="D41" s="28"/>
      <c r="E41" s="29"/>
      <c r="F41" s="28"/>
    </row>
    <row r="42" spans="2:8">
      <c r="B42" s="28"/>
      <c r="C42" s="28"/>
      <c r="D42" s="124"/>
      <c r="E42" s="29"/>
      <c r="F42" s="28"/>
      <c r="H42" s="28"/>
    </row>
    <row r="43" spans="2:8">
      <c r="B43" s="28"/>
      <c r="C43" s="28"/>
      <c r="D43" s="28"/>
      <c r="E43" s="28"/>
    </row>
    <row r="44" spans="2:8">
      <c r="B44" s="28"/>
      <c r="C44" s="28"/>
      <c r="D44" s="28"/>
      <c r="E44" s="28"/>
    </row>
    <row r="45" spans="2:8">
      <c r="B45" s="28"/>
      <c r="C45" s="28"/>
      <c r="D45" s="28"/>
      <c r="E45" s="28"/>
    </row>
    <row r="46" spans="2:8">
      <c r="B46" s="28"/>
      <c r="C46" s="28"/>
      <c r="D46" s="28"/>
      <c r="E46" s="28"/>
    </row>
    <row r="47" spans="2:8">
      <c r="B47" s="28"/>
      <c r="C47" s="28"/>
      <c r="D47" s="28"/>
      <c r="E47" s="28"/>
    </row>
    <row r="48" spans="2:8">
      <c r="B48" s="28"/>
      <c r="C48" s="28"/>
      <c r="D48" s="28"/>
      <c r="E48" s="28"/>
    </row>
    <row r="49" spans="2:5">
      <c r="B49" s="28"/>
      <c r="C49" s="28"/>
      <c r="D49" s="28"/>
      <c r="E49" s="28"/>
    </row>
    <row r="50" spans="2:5">
      <c r="B50" s="28"/>
      <c r="C50" s="28"/>
      <c r="D50" s="28"/>
      <c r="E50" s="28"/>
    </row>
    <row r="51" spans="2:5">
      <c r="B51" s="28"/>
      <c r="C51" s="28"/>
      <c r="D51" s="28"/>
      <c r="E51" s="28"/>
    </row>
    <row r="52" spans="2:5">
      <c r="B52" s="28"/>
      <c r="C52" s="28"/>
      <c r="D52" s="28"/>
      <c r="E52" s="28"/>
    </row>
    <row r="53" spans="2:5">
      <c r="B53" s="28"/>
      <c r="C53" s="28"/>
      <c r="D53" s="28"/>
      <c r="E53" s="28"/>
    </row>
    <row r="54" spans="2:5">
      <c r="B54" s="28"/>
      <c r="C54" s="28"/>
      <c r="D54" s="28"/>
      <c r="E54" s="28"/>
    </row>
    <row r="55" spans="2:5">
      <c r="B55" s="28"/>
      <c r="C55" s="28"/>
      <c r="D55" s="28"/>
      <c r="E55" s="28"/>
    </row>
    <row r="56" spans="2:5">
      <c r="B56" s="28"/>
      <c r="C56" s="28"/>
      <c r="D56" s="28"/>
      <c r="E56" s="28"/>
    </row>
    <row r="57" spans="2:5">
      <c r="B57" s="28"/>
      <c r="C57" s="28"/>
      <c r="D57" s="28"/>
      <c r="E57" s="28"/>
    </row>
    <row r="58" spans="2:5">
      <c r="B58" s="28"/>
      <c r="C58" s="28"/>
      <c r="D58" s="28"/>
      <c r="E58" s="28"/>
    </row>
  </sheetData>
  <mergeCells count="1">
    <mergeCell ref="F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Start-Up Costs &amp; Funding</vt:lpstr>
      <vt:lpstr>Sales Planner</vt:lpstr>
      <vt:lpstr>Payroll</vt:lpstr>
      <vt:lpstr>Income Statement</vt:lpstr>
      <vt:lpstr>Depreciation Calc</vt:lpstr>
      <vt:lpstr>Loan 1</vt:lpstr>
      <vt:lpstr>Loan 2</vt:lpstr>
      <vt:lpstr>Loan 3</vt:lpstr>
      <vt:lpstr>Amount</vt:lpstr>
      <vt:lpstr>AnnualInterestRate</vt:lpstr>
      <vt:lpstr>'Income Statement'!Print_Area</vt:lpstr>
      <vt:lpstr>Payroll!Print_Area</vt:lpstr>
      <vt:lpstr>'Sales Planner'!Print_Area</vt:lpstr>
      <vt:lpstr>'Start-Up Costs &amp; Funding'!Print_Area</vt:lpstr>
      <vt:lpstr>Years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2021-05-20T17:58:11Z</cp:lastPrinted>
  <dcterms:created xsi:type="dcterms:W3CDTF">2016-01-29T18:09:47Z</dcterms:created>
  <dcterms:modified xsi:type="dcterms:W3CDTF">2024-03-15T18:19:43Z</dcterms:modified>
</cp:coreProperties>
</file>